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 activeTab="1"/>
  </bookViews>
  <sheets>
    <sheet name="Zakładka nr 1" sheetId="3" r:id="rId1"/>
    <sheet name="Zakładka nr 2" sheetId="4" r:id="rId2"/>
    <sheet name="Zakładka nr 3" sheetId="5" r:id="rId3"/>
    <sheet name="Zakłakda nr 4" sheetId="11" r:id="rId4"/>
    <sheet name="Zakładka nr 5" sheetId="10" r:id="rId5"/>
  </sheets>
  <calcPr calcId="145621"/>
</workbook>
</file>

<file path=xl/calcChain.xml><?xml version="1.0" encoding="utf-8"?>
<calcChain xmlns="http://schemas.openxmlformats.org/spreadsheetml/2006/main">
  <c r="D13" i="4" l="1"/>
  <c r="D12" i="11" l="1"/>
  <c r="D11" i="11"/>
  <c r="D10" i="11"/>
  <c r="D9" i="11"/>
  <c r="D8" i="11"/>
  <c r="D7" i="11"/>
  <c r="D6" i="11"/>
  <c r="D5" i="11"/>
  <c r="D4" i="11"/>
  <c r="D24" i="4" l="1"/>
  <c r="D23" i="4"/>
  <c r="C76" i="3"/>
  <c r="C75" i="3"/>
  <c r="D19" i="4"/>
  <c r="C46" i="3"/>
  <c r="D17" i="4" l="1"/>
  <c r="D10" i="4" l="1"/>
  <c r="C67" i="3"/>
  <c r="D7" i="4"/>
  <c r="C40" i="3"/>
  <c r="J25" i="3" l="1"/>
  <c r="M23" i="5" l="1"/>
  <c r="N23" i="5" s="1"/>
  <c r="O23" i="5" s="1"/>
  <c r="M21" i="5"/>
  <c r="O21" i="5" s="1"/>
  <c r="O19" i="5"/>
  <c r="M19" i="5"/>
  <c r="N19" i="5" s="1"/>
  <c r="O17" i="5"/>
  <c r="O16" i="5"/>
  <c r="M16" i="5"/>
  <c r="O15" i="5"/>
  <c r="O14" i="5"/>
  <c r="O13" i="5"/>
  <c r="O12" i="5"/>
  <c r="O10" i="5"/>
  <c r="M8" i="5"/>
  <c r="O8" i="5" s="1"/>
  <c r="M6" i="5"/>
  <c r="O6" i="5" s="1"/>
  <c r="O5" i="5"/>
  <c r="O4" i="5"/>
  <c r="M3" i="5"/>
  <c r="O3" i="5" s="1"/>
</calcChain>
</file>

<file path=xl/sharedStrings.xml><?xml version="1.0" encoding="utf-8"?>
<sst xmlns="http://schemas.openxmlformats.org/spreadsheetml/2006/main" count="849" uniqueCount="325">
  <si>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</si>
  <si>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</si>
  <si>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</si>
  <si>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</si>
  <si>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</si>
  <si>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</si>
  <si>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</si>
  <si>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</si>
  <si>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</si>
  <si>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</si>
  <si>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</si>
  <si>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</si>
  <si>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</si>
  <si>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</si>
  <si>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Jednostka</t>
  </si>
  <si>
    <t>Materiał</t>
  </si>
  <si>
    <t>Przedmiot ubezpieczenia</t>
  </si>
  <si>
    <t>Powierzchnia w m2</t>
  </si>
  <si>
    <t>Rok budowy budynku</t>
  </si>
  <si>
    <t>Ścian</t>
  </si>
  <si>
    <t>Stropów</t>
  </si>
  <si>
    <t>Stropodachu</t>
  </si>
  <si>
    <t>Pokrycie dachu</t>
  </si>
  <si>
    <t>Wyposażenie i urządzenia</t>
  </si>
  <si>
    <t>Suma ubezpieczenia</t>
  </si>
  <si>
    <t>Sprzęt elektroniczny stacjonarny</t>
  </si>
  <si>
    <t>Sprzęt elektroniczny przenośny</t>
  </si>
  <si>
    <t>Nr rej.</t>
  </si>
  <si>
    <t>Rodzaj</t>
  </si>
  <si>
    <t xml:space="preserve">Rok prod. </t>
  </si>
  <si>
    <t>Nr nadwozia</t>
  </si>
  <si>
    <t>Okres OC</t>
  </si>
  <si>
    <t>Okres AC</t>
  </si>
  <si>
    <t>Okres NW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</si>
  <si>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</si>
  <si>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</si>
  <si>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</si>
  <si>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</si>
  <si>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</si>
  <si>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</si>
  <si>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</si>
  <si>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</si>
  <si>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</si>
  <si>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</si>
  <si>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</si>
  <si>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</si>
  <si>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</si>
  <si>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</si>
  <si>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</si>
  <si>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</si>
  <si>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</si>
  <si>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</si>
  <si>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</si>
  <si>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</si>
  <si>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Liczba miejsc</t>
  </si>
  <si>
    <t>Pojemność</t>
  </si>
  <si>
    <t>Ładowność</t>
  </si>
  <si>
    <t>Użytkownik</t>
  </si>
  <si>
    <t>Typ, model</t>
  </si>
  <si>
    <t>Marka</t>
  </si>
  <si>
    <t>Zabezpieczenia przeciwpożarowe</t>
  </si>
  <si>
    <t>Zabezpieczenia przeciwkradzieżowe</t>
  </si>
  <si>
    <t>-</t>
  </si>
  <si>
    <t>Gminny Ośrodek Pomocy Społecznej</t>
  </si>
  <si>
    <t>Gminna Biblioteka Publiczna</t>
  </si>
  <si>
    <t>Szkoła Podstawowa w Rudołowicach</t>
  </si>
  <si>
    <t>brak</t>
  </si>
  <si>
    <t>RJA45112</t>
  </si>
  <si>
    <t>RENAULT</t>
  </si>
  <si>
    <t>VF1VBH6U350976078</t>
  </si>
  <si>
    <t>OSP Bystrowice</t>
  </si>
  <si>
    <t>RJA83JX</t>
  </si>
  <si>
    <t>FORD</t>
  </si>
  <si>
    <t>2,5D</t>
  </si>
  <si>
    <t>DMC 3500</t>
  </si>
  <si>
    <t>DMC 2650</t>
  </si>
  <si>
    <t>WF0KXXGBVKPC05444</t>
  </si>
  <si>
    <t>OSP Cząstkowice</t>
  </si>
  <si>
    <t>RJA51998</t>
  </si>
  <si>
    <t>FS-LUBLIN</t>
  </si>
  <si>
    <t>Lublin</t>
  </si>
  <si>
    <t>DMC 2900</t>
  </si>
  <si>
    <t>SUL330211V0026558</t>
  </si>
  <si>
    <t>OSP Czudowice</t>
  </si>
  <si>
    <t>RJA00998</t>
  </si>
  <si>
    <t>Transit</t>
  </si>
  <si>
    <t>DMC 3490</t>
  </si>
  <si>
    <t>WF0XXTTFN8L10197</t>
  </si>
  <si>
    <t>OSP Chorzów</t>
  </si>
  <si>
    <t>RJA5PS5</t>
  </si>
  <si>
    <t>ROBUR</t>
  </si>
  <si>
    <t>Master</t>
  </si>
  <si>
    <t>HL900.40</t>
  </si>
  <si>
    <t>przyczepa lekka</t>
  </si>
  <si>
    <t>brak danych</t>
  </si>
  <si>
    <t>27698</t>
  </si>
  <si>
    <t>RJA22YF</t>
  </si>
  <si>
    <t>FSC-STARACHOWICE</t>
  </si>
  <si>
    <t>A266010224329</t>
  </si>
  <si>
    <t>OSP Roźwienica</t>
  </si>
  <si>
    <t>RJA52HE</t>
  </si>
  <si>
    <t>JELCZ</t>
  </si>
  <si>
    <t>20986</t>
  </si>
  <si>
    <t>RJA36656</t>
  </si>
  <si>
    <t>RJA03011</t>
  </si>
  <si>
    <t>STAR</t>
  </si>
  <si>
    <t>0856</t>
  </si>
  <si>
    <t>OSP Rudowołowice</t>
  </si>
  <si>
    <t>DMC 2660</t>
  </si>
  <si>
    <t>WF0KXXGBVKME09103</t>
  </si>
  <si>
    <t>OSP Tyniowice</t>
  </si>
  <si>
    <t>RJA7MG</t>
  </si>
  <si>
    <t>MERCEDES BENZ</t>
  </si>
  <si>
    <t>Vito</t>
  </si>
  <si>
    <t>DMC 2600</t>
  </si>
  <si>
    <t>VSA63807413017171</t>
  </si>
  <si>
    <t>OSP Więckowice</t>
  </si>
  <si>
    <t>RJA3184</t>
  </si>
  <si>
    <t>11344</t>
  </si>
  <si>
    <t>OSP Wola Roźwieniecka</t>
  </si>
  <si>
    <t>RJAE521</t>
  </si>
  <si>
    <t>823206</t>
  </si>
  <si>
    <t>OSP Wola Węgierska</t>
  </si>
  <si>
    <t>PRA580B</t>
  </si>
  <si>
    <t>ŻUK</t>
  </si>
  <si>
    <t>251208</t>
  </si>
  <si>
    <t>OSP Węgierka</t>
  </si>
  <si>
    <t>Waryński</t>
  </si>
  <si>
    <t>Hidromek HMK102B</t>
  </si>
  <si>
    <t>DMC 8980</t>
  </si>
  <si>
    <t>35B111944</t>
  </si>
  <si>
    <t>koparko-ładowarka</t>
  </si>
  <si>
    <t>Gmina Roźwienica</t>
  </si>
  <si>
    <t>RJA07500</t>
  </si>
  <si>
    <t>NISSAN</t>
  </si>
  <si>
    <t>NP300 Pickup 2.5d DC Base</t>
  </si>
  <si>
    <t>JN1CPUD22U013198</t>
  </si>
  <si>
    <t>STIM</t>
  </si>
  <si>
    <t>PO75</t>
  </si>
  <si>
    <t>SYP0750080002864</t>
  </si>
  <si>
    <t>RJA2P36</t>
  </si>
  <si>
    <t>RJA26266</t>
  </si>
  <si>
    <t>CITROEN</t>
  </si>
  <si>
    <t>Berlingo</t>
  </si>
  <si>
    <t>VF77D9HF0CN507218</t>
  </si>
  <si>
    <t>RJA4PK4</t>
  </si>
  <si>
    <t>PRONAR</t>
  </si>
  <si>
    <t>T663/3</t>
  </si>
  <si>
    <t>DMC 13660</t>
  </si>
  <si>
    <t>SZB6633XXD1X02094</t>
  </si>
  <si>
    <t>RJA08T8</t>
  </si>
  <si>
    <t>JOHN DEERE</t>
  </si>
  <si>
    <t>6140M L003</t>
  </si>
  <si>
    <t>1+1</t>
  </si>
  <si>
    <t>1L06140MLDG767559</t>
  </si>
  <si>
    <t>RJA7PJ7</t>
  </si>
  <si>
    <t>MEPROZET</t>
  </si>
  <si>
    <t>PN70</t>
  </si>
  <si>
    <t>DMC 9400</t>
  </si>
  <si>
    <t>MEP130549007</t>
  </si>
  <si>
    <t>RJA44UX</t>
  </si>
  <si>
    <t>DMC 2980</t>
  </si>
  <si>
    <t>VF7GJ9HXC93481420</t>
  </si>
  <si>
    <t>pożarniczy</t>
  </si>
  <si>
    <t>ciągnik</t>
  </si>
  <si>
    <t>przyczepa</t>
  </si>
  <si>
    <t>osobowy</t>
  </si>
  <si>
    <t>WDK</t>
  </si>
  <si>
    <t>Remiza OSP</t>
  </si>
  <si>
    <t>WDK + remiza OSP</t>
  </si>
  <si>
    <t>Budynek komunalny(stara szkoła)</t>
  </si>
  <si>
    <t>WDK+ remiza OSP</t>
  </si>
  <si>
    <t>Budynek mieszkalny</t>
  </si>
  <si>
    <t>WDK, remiza OSP, biblioteka</t>
  </si>
  <si>
    <t>Stara szkoła, biblioteka</t>
  </si>
  <si>
    <t>Budynek komunalny 1b (rechabilitacja)</t>
  </si>
  <si>
    <t>Budynek komunalny 1a Agronomówka</t>
  </si>
  <si>
    <t>Budynek Urzędu Gminy + ogrodzenie</t>
  </si>
  <si>
    <t>Budynek komunalny(stara Szkoła)</t>
  </si>
  <si>
    <t>Stadion sportowy</t>
  </si>
  <si>
    <t>Budynek szatni</t>
  </si>
  <si>
    <t>Budynek Mieszkalny dwu lokalowy</t>
  </si>
  <si>
    <t>Szatnia sportowa na Węgierce</t>
  </si>
  <si>
    <t>Most na potoku Jodłówka</t>
  </si>
  <si>
    <t>Most na Potoku</t>
  </si>
  <si>
    <t>Oczyszczalnia ścieków Wola Roźwienicka</t>
  </si>
  <si>
    <t>35.</t>
  </si>
  <si>
    <t>36.</t>
  </si>
  <si>
    <t>Stacja ujęcia i uzdatniania wody Tyniowice</t>
  </si>
  <si>
    <t>Stacja ujęcia i wody Wola Roźwieniecka</t>
  </si>
  <si>
    <t>Most na rzece Mleczka</t>
  </si>
  <si>
    <t>cegła</t>
  </si>
  <si>
    <t>pustak</t>
  </si>
  <si>
    <t>1989-91</t>
  </si>
  <si>
    <t>1986-88</t>
  </si>
  <si>
    <t>1972-75</t>
  </si>
  <si>
    <t>1950-54</t>
  </si>
  <si>
    <t>1960-62</t>
  </si>
  <si>
    <t>1973-1975</t>
  </si>
  <si>
    <t>1975-76</t>
  </si>
  <si>
    <t>1935-38</t>
  </si>
  <si>
    <t>1976, 2009</t>
  </si>
  <si>
    <t>Wiaty przystankowe</t>
  </si>
  <si>
    <t>37.</t>
  </si>
  <si>
    <t>38.</t>
  </si>
  <si>
    <t>żelbet</t>
  </si>
  <si>
    <t>Żelbet, przyczółki płyty żelbetowe, dźwigary stal, podłoga drewno</t>
  </si>
  <si>
    <t>żelbet, przyczółki żelbet, dźwigary stalowe, podłoga drewniana</t>
  </si>
  <si>
    <t>Mosty na rzece Mleczka</t>
  </si>
  <si>
    <t>przyczółki żelbet, dźwigary stalowe, podłoga drewniana</t>
  </si>
  <si>
    <t>1982;
1972;
1994, remont w 2010</t>
  </si>
  <si>
    <t>2004, remont w 2010; 2004, remont w 2013</t>
  </si>
  <si>
    <t>2004, remont w 2010</t>
  </si>
  <si>
    <t>blacha</t>
  </si>
  <si>
    <t>stropodach</t>
  </si>
  <si>
    <t>dachówka</t>
  </si>
  <si>
    <t>Blacha</t>
  </si>
  <si>
    <t>cegła, pustak</t>
  </si>
  <si>
    <t>pustak, bloczek gazobetonowy</t>
  </si>
  <si>
    <t>pleksa</t>
  </si>
  <si>
    <t>stal i szkło</t>
  </si>
  <si>
    <t>39.</t>
  </si>
  <si>
    <t>40.</t>
  </si>
  <si>
    <t>Urządzenia oczysczalni ścieków</t>
  </si>
  <si>
    <t>UG Roźwienica agregat prądotwórczy</t>
  </si>
  <si>
    <t>Urządzenia (wyposażenie) stacji w Tyniowcach</t>
  </si>
  <si>
    <t>Urządzenie (wyposażenie) stacji Wola Roźwieniecka</t>
  </si>
  <si>
    <t>Zespół Szkół w Węgierce</t>
  </si>
  <si>
    <t>Zespół Szkół w Roźwienicy</t>
  </si>
  <si>
    <t>specjalny</t>
  </si>
  <si>
    <t>Szkoła Podstawowa w Woli Węgierskiej</t>
  </si>
  <si>
    <t>Zespół Szkoł w Węgierce</t>
  </si>
  <si>
    <t>Szkoła Podstawowa w Tyniowicach</t>
  </si>
  <si>
    <t>Budynek szkoły</t>
  </si>
  <si>
    <t>cegła; pustak/bloczek/beton komórkowy</t>
  </si>
  <si>
    <t>Budynek zespołu szkół</t>
  </si>
  <si>
    <t>murowane</t>
  </si>
  <si>
    <t>Budynek szkolny w parku</t>
  </si>
  <si>
    <t>Hala sportowa</t>
  </si>
  <si>
    <t>Budynek szkoły stary</t>
  </si>
  <si>
    <t>WO</t>
  </si>
  <si>
    <t>ORLIK (szatnia)</t>
  </si>
  <si>
    <t>zgodne z przepisami o ochronie przeciwpożarowej</t>
  </si>
  <si>
    <t>-system sygnalizacji włamania i napadu o działaniu miejscowym</t>
  </si>
  <si>
    <t>urządzenia gaśnicze uruchamiane ręcznie: zraszacze, pianowe, proszkowe, parowe, gazowe</t>
  </si>
  <si>
    <t>Budynek szkolny w parku (279)</t>
  </si>
  <si>
    <t>Budynek szkoły stary (164)</t>
  </si>
  <si>
    <t>zabytkowy (połowa XIX wieku)</t>
  </si>
  <si>
    <t>zabytkowy (koniec XIX, początek XX w.)</t>
  </si>
  <si>
    <t xml:space="preserve">Brak majatku w systemie sum stałych. </t>
  </si>
  <si>
    <t xml:space="preserve">Budynki posiadając co najmniej 2 zamki wielozastawkowe, Budynek Urzedu monitoring, okratowanie. Zabezpieczenia są stosowne z obowiązującymi przepisami prawa. </t>
  </si>
  <si>
    <t xml:space="preserve">Urząd Gminy </t>
  </si>
  <si>
    <t>Gmina Biblioteka Publiczna</t>
  </si>
  <si>
    <t>Zespół Szkół w Roźwiennicy</t>
  </si>
  <si>
    <t>Załącznik nr 1 do do SIWZ, Zakładka nr 5, Wykaz zabezpieczeń przeciwpożarowych i przeciwkradzieżowych</t>
  </si>
  <si>
    <t>Załącznik nr 1d do SIWZ, Zakładka nr 3, Wykaz pojazdów</t>
  </si>
  <si>
    <t>22.08.2017 21.08.2018</t>
  </si>
  <si>
    <t>Okres AS</t>
  </si>
  <si>
    <t>09.01.2017 08.01.2018</t>
  </si>
  <si>
    <t>02.03.2017 01.03.2018</t>
  </si>
  <si>
    <t>13.07.2017 12.07.2018</t>
  </si>
  <si>
    <t>15.04.2017 14.04.2018</t>
  </si>
  <si>
    <t>18.06.2017 17.06.2018</t>
  </si>
  <si>
    <t>16.06.2017 15.06.2018</t>
  </si>
  <si>
    <t>25.02.2017 24.02.2018</t>
  </si>
  <si>
    <t>19.06.2017 18.06.2018</t>
  </si>
  <si>
    <t>22.10.2017 21.10.2018</t>
  </si>
  <si>
    <t>11.12.2016 10.12.2017</t>
  </si>
  <si>
    <t>06.07.2017 05.07.2018</t>
  </si>
  <si>
    <t>01.01.2017 31.12.2017</t>
  </si>
  <si>
    <t>19.03.2017 18.03.2018</t>
  </si>
  <si>
    <t>Aktualna suma AC Brutto</t>
  </si>
  <si>
    <t>30.12.2016 29.12.2017</t>
  </si>
  <si>
    <t>08.10.2017 07.10.2018</t>
  </si>
  <si>
    <t>23.08.2017 22.08.2018</t>
  </si>
  <si>
    <t>17.08.2017 16.08.2018</t>
  </si>
  <si>
    <t>25.11.2016 24.11.2017</t>
  </si>
  <si>
    <t xml:space="preserve">Załącznik nr 1d do SIWZ, Zakładka nr 2, Wykaz sprzętu elektronicznego </t>
  </si>
  <si>
    <t>Suma ubezpieczenia (WO)</t>
  </si>
  <si>
    <t>przyczółki żelbet, dźwigary stalowe, podłoga żelbet</t>
  </si>
  <si>
    <t>WDK Mokra</t>
  </si>
  <si>
    <t>25.</t>
  </si>
  <si>
    <t>Załącznik nr 1d do SIWZ, Zakładka nr 1, Wykaz mienia</t>
  </si>
  <si>
    <t>Sala gimnastyczna</t>
  </si>
  <si>
    <t>KB</t>
  </si>
  <si>
    <t>bloczki, beton + ocieplenie ze styropiana, blacha</t>
  </si>
  <si>
    <t>L.p.</t>
  </si>
  <si>
    <t>Rodzaj wartości</t>
  </si>
  <si>
    <t xml:space="preserve">Suma ubezpieczenia </t>
  </si>
  <si>
    <t xml:space="preserve">Rodzaj wartości </t>
  </si>
  <si>
    <t>Budynki i budowle</t>
  </si>
  <si>
    <t>Wyposażenia i urządzenia</t>
  </si>
  <si>
    <t>Załącznik nr 1d do SIWZ, Zakładka nr 4, Przebieg ubezpieczenia</t>
  </si>
  <si>
    <t>2009r</t>
  </si>
  <si>
    <t>XIX wiek</t>
  </si>
  <si>
    <t>1968, remont w 2011, częściowy remont w 2015, remont w2016r.</t>
  </si>
  <si>
    <t>żelbet, przyczółki płyty żelbetowe, dźwigary stal, podłoga żebet</t>
  </si>
  <si>
    <t>monitoring, alarm</t>
  </si>
  <si>
    <t>1970, 1996</t>
  </si>
  <si>
    <t xml:space="preserve">Budynek Rudołowice Szatnia sportowa </t>
  </si>
  <si>
    <t>pustak ceramiczny i cegła</t>
  </si>
  <si>
    <t>41.</t>
  </si>
  <si>
    <t>Szkoła Podstawowa Wola Węgierska</t>
  </si>
  <si>
    <t>Sprzęt elektroniczny stacjonarny WO</t>
  </si>
  <si>
    <t>Sprzęt elektroniczny przenośny WO</t>
  </si>
  <si>
    <t>Szkoła Podstawowa Rudołowice</t>
  </si>
  <si>
    <t>Szkoła Podstawowa Tyniowice</t>
  </si>
  <si>
    <t xml:space="preserve">Zespół Szkół w Roźwienicy </t>
  </si>
  <si>
    <t xml:space="preserve">Gminny Ośrodek Pomocy Społecznej </t>
  </si>
  <si>
    <t xml:space="preserve">Sprzęt elektroniczny stacjonarny </t>
  </si>
  <si>
    <t>Rodzaj ubezpieczenia </t>
  </si>
  <si>
    <t>Rezerwy</t>
  </si>
  <si>
    <t>Wypłaty</t>
  </si>
  <si>
    <t>Razem</t>
  </si>
  <si>
    <t>Mienie od ognia i innych zdarzeń losowych</t>
  </si>
  <si>
    <t>Mienie od kradzieży z włamaniem i rabunku</t>
  </si>
  <si>
    <t>Przedmioty szklane od stłuczenia</t>
  </si>
  <si>
    <t>Odpowiedzialność cywilna</t>
  </si>
  <si>
    <t>Sprzęt elektroniczny</t>
  </si>
  <si>
    <t>Ubezpieczenia komunikacyjne OC</t>
  </si>
  <si>
    <t>Ubezpieczenia komunikacyjne AC</t>
  </si>
  <si>
    <t>Ubezpieczenia komunikacyjne NNW</t>
  </si>
  <si>
    <t>Ubezpieczenie NNW OSP</t>
  </si>
  <si>
    <t>za 3 ostatnie lata, zaświadczenie szkodowe na dzień 09.11.2015</t>
  </si>
  <si>
    <t xml:space="preserve">Została wysłana prośba o zaświadczenie szkodowe. Po uzyskaniu od ubezpieczycieli informacji, zostanie dokonana zmiana treści SIWZ.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</si>
</sst>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7">
    <xf numFmtId="0" fontId="0" fillId="0" borderId="0" xfId="0"/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/>
    </xf>
    <xf numFmtId="2" fontId="6" fillId="5" borderId="1" xfId="1" applyNumberFormat="1" applyFont="1" applyFill="1" applyBorder="1" applyAlignment="1">
      <alignment horizontal="center" vertical="center"/>
    </xf>
    <xf numFmtId="0" fontId="6" fillId="5" borderId="1" xfId="1" applyNumberFormat="1" applyFont="1" applyFill="1" applyBorder="1" applyAlignment="1">
      <alignment horizontal="center" vertical="center" wrapText="1"/>
    </xf>
    <xf numFmtId="2" fontId="5" fillId="5" borderId="1" xfId="1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vertical="center"/>
    </xf>
    <xf numFmtId="2" fontId="6" fillId="0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44" fontId="6" fillId="0" borderId="1" xfId="1" applyNumberFormat="1" applyFont="1" applyFill="1" applyBorder="1" applyAlignment="1">
      <alignment vertical="center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7" fillId="0" borderId="0" xfId="0" applyFont="1" applyBorder="1"/>
    <xf numFmtId="0" fontId="7" fillId="0" borderId="0" xfId="0" applyFont="1" applyFill="1" applyBorder="1"/>
    <xf numFmtId="0" fontId="7" fillId="2" borderId="0" xfId="0" applyFont="1" applyFill="1" applyBorder="1"/>
    <xf numFmtId="0" fontId="7" fillId="0" borderId="0" xfId="0" applyFont="1" applyBorder="1" applyAlignment="1">
      <alignment wrapText="1"/>
    </xf>
    <xf numFmtId="0" fontId="5" fillId="5" borderId="1" xfId="2" applyFont="1" applyFill="1" applyBorder="1" applyAlignment="1">
      <alignment horizontal="center" vertical="center"/>
    </xf>
    <xf numFmtId="0" fontId="6" fillId="0" borderId="0" xfId="2" applyFont="1" applyBorder="1"/>
    <xf numFmtId="8" fontId="6" fillId="0" borderId="0" xfId="2" applyNumberFormat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164" fontId="6" fillId="0" borderId="1" xfId="2" applyNumberFormat="1" applyFont="1" applyFill="1" applyBorder="1" applyAlignment="1">
      <alignment vertical="center"/>
    </xf>
    <xf numFmtId="0" fontId="5" fillId="0" borderId="0" xfId="0" applyFont="1" applyBorder="1"/>
    <xf numFmtId="0" fontId="6" fillId="0" borderId="0" xfId="0" applyFont="1" applyBorder="1"/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4" fontId="6" fillId="0" borderId="1" xfId="4" applyFont="1" applyFill="1" applyBorder="1" applyAlignment="1">
      <alignment horizontal="center" vertical="center" wrapText="1"/>
    </xf>
    <xf numFmtId="44" fontId="6" fillId="0" borderId="1" xfId="4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49" fontId="6" fillId="0" borderId="0" xfId="2" applyNumberFormat="1" applyFont="1" applyBorder="1" applyAlignment="1">
      <alignment horizontal="left" vertical="center"/>
    </xf>
    <xf numFmtId="44" fontId="6" fillId="0" borderId="0" xfId="4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64" fontId="6" fillId="0" borderId="0" xfId="2" applyNumberFormat="1" applyFont="1" applyFill="1" applyBorder="1" applyAlignment="1">
      <alignment horizontal="left" vertical="center"/>
    </xf>
    <xf numFmtId="44" fontId="6" fillId="0" borderId="0" xfId="4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49" fontId="5" fillId="5" borderId="1" xfId="2" applyNumberFormat="1" applyFont="1" applyFill="1" applyBorder="1" applyAlignment="1">
      <alignment horizontal="center" vertical="center"/>
    </xf>
    <xf numFmtId="44" fontId="5" fillId="5" borderId="1" xfId="4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vertical="center"/>
    </xf>
    <xf numFmtId="0" fontId="7" fillId="3" borderId="0" xfId="0" applyFont="1" applyFill="1"/>
    <xf numFmtId="0" fontId="7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4" borderId="0" xfId="0" applyFont="1" applyFill="1"/>
    <xf numFmtId="0" fontId="6" fillId="0" borderId="1" xfId="0" applyFont="1" applyBorder="1" applyAlignment="1">
      <alignment horizontal="left" vertical="center" wrapText="1"/>
    </xf>
    <xf numFmtId="0" fontId="5" fillId="3" borderId="0" xfId="0" applyFont="1" applyFill="1"/>
    <xf numFmtId="0" fontId="5" fillId="4" borderId="0" xfId="0" applyFont="1" applyFill="1"/>
    <xf numFmtId="0" fontId="7" fillId="5" borderId="0" xfId="0" applyFont="1" applyFill="1" applyBorder="1"/>
    <xf numFmtId="44" fontId="6" fillId="0" borderId="0" xfId="5" applyFont="1" applyFill="1" applyBorder="1" applyAlignment="1">
      <alignment vertical="center"/>
    </xf>
    <xf numFmtId="0" fontId="5" fillId="5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6" borderId="1" xfId="1" applyFont="1" applyFill="1" applyBorder="1" applyAlignment="1">
      <alignment vertical="center" wrapText="1"/>
    </xf>
    <xf numFmtId="164" fontId="6" fillId="6" borderId="1" xfId="1" applyNumberFormat="1" applyFont="1" applyFill="1" applyBorder="1" applyAlignment="1">
      <alignment vertical="center"/>
    </xf>
    <xf numFmtId="44" fontId="6" fillId="6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vertical="center" wrapText="1"/>
    </xf>
    <xf numFmtId="164" fontId="7" fillId="0" borderId="1" xfId="0" applyNumberFormat="1" applyFont="1" applyBorder="1"/>
    <xf numFmtId="164" fontId="7" fillId="0" borderId="0" xfId="0" applyNumberFormat="1" applyFont="1" applyBorder="1"/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2" applyFont="1" applyBorder="1"/>
    <xf numFmtId="0" fontId="7" fillId="0" borderId="1" xfId="0" applyFont="1" applyBorder="1"/>
    <xf numFmtId="44" fontId="6" fillId="0" borderId="1" xfId="5" applyFont="1" applyBorder="1" applyAlignment="1">
      <alignment vertical="center"/>
    </xf>
    <xf numFmtId="44" fontId="7" fillId="0" borderId="1" xfId="5" applyFont="1" applyBorder="1"/>
    <xf numFmtId="2" fontId="6" fillId="0" borderId="0" xfId="1" applyNumberFormat="1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44" fontId="7" fillId="7" borderId="1" xfId="5" applyFont="1" applyFill="1" applyBorder="1"/>
    <xf numFmtId="164" fontId="6" fillId="7" borderId="1" xfId="2" applyNumberFormat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44" fontId="6" fillId="6" borderId="1" xfId="5" applyFont="1" applyFill="1" applyBorder="1" applyAlignment="1">
      <alignment vertical="center"/>
    </xf>
    <xf numFmtId="164" fontId="7" fillId="6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vertical="center" wrapText="1"/>
    </xf>
    <xf numFmtId="0" fontId="5" fillId="4" borderId="1" xfId="2" applyFont="1" applyFill="1" applyBorder="1" applyAlignment="1">
      <alignment horizontal="center" vertical="center"/>
    </xf>
    <xf numFmtId="44" fontId="7" fillId="0" borderId="1" xfId="0" applyNumberFormat="1" applyFont="1" applyBorder="1"/>
    <xf numFmtId="0" fontId="9" fillId="8" borderId="9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44" fontId="10" fillId="0" borderId="13" xfId="5" applyFont="1" applyBorder="1" applyAlignment="1">
      <alignment horizontal="right" vertical="center"/>
    </xf>
    <xf numFmtId="44" fontId="10" fillId="0" borderId="14" xfId="5" applyFont="1" applyBorder="1" applyAlignment="1">
      <alignment horizontal="right" vertical="center"/>
    </xf>
    <xf numFmtId="0" fontId="10" fillId="0" borderId="9" xfId="0" applyFont="1" applyBorder="1" applyAlignment="1">
      <alignment vertical="center" wrapText="1"/>
    </xf>
    <xf numFmtId="44" fontId="10" fillId="0" borderId="10" xfId="5" applyFont="1" applyBorder="1" applyAlignment="1">
      <alignment horizontal="right" vertical="center"/>
    </xf>
    <xf numFmtId="44" fontId="10" fillId="0" borderId="17" xfId="5" applyFont="1" applyBorder="1" applyAlignment="1">
      <alignment horizontal="right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/>
    <xf numFmtId="49" fontId="6" fillId="0" borderId="1" xfId="0" applyNumberFormat="1" applyFont="1" applyBorder="1" applyAlignment="1">
      <alignment horizontal="center" vertical="center" wrapText="1"/>
    </xf>
  </cellXfs>
  <cellStyles count="6">
    <cellStyle name="Normalny" xfId="0" builtinId="0"/>
    <cellStyle name="Normalny 2" xfId="1"/>
    <cellStyle name="Normalny 3" xfId="2"/>
    <cellStyle name="Walutowy" xfId="5" builtinId="4"/>
    <cellStyle name="Walutowy 2" xfId="3"/>
    <cellStyle name="Walutow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opLeftCell="A52" zoomScaleNormal="100" workbookViewId="0">
      <selection activeCell="C75" sqref="C75:C76"/>
    </sheetView>
  </sheetViews>
  <sheetFormatPr defaultRowHeight="12.75" x14ac:dyDescent="0.2"/>
  <cols>
    <col min="1" max="1" width="4.7109375" style="22" bestFit="1" customWidth="1"/>
    <col min="2" max="2" width="38.140625" style="64" customWidth="1"/>
    <col min="3" max="3" width="26.7109375" style="22" customWidth="1"/>
    <col min="4" max="4" width="21.140625" style="22" customWidth="1"/>
    <col min="5" max="5" width="16.140625" style="24" customWidth="1"/>
    <col min="6" max="6" width="19" style="25" customWidth="1"/>
    <col min="7" max="7" width="22.85546875" style="22" customWidth="1"/>
    <col min="8" max="8" width="11.140625" style="22" customWidth="1"/>
    <col min="9" max="9" width="14.140625" style="22" customWidth="1"/>
    <col min="10" max="10" width="11.140625" style="22" customWidth="1"/>
    <col min="11" max="11" width="9.140625" style="22"/>
    <col min="12" max="12" width="14.42578125" style="22" bestFit="1" customWidth="1"/>
    <col min="13" max="16384" width="9.140625" style="22"/>
  </cols>
  <sheetData>
    <row r="1" spans="1:10" ht="15" customHeight="1" x14ac:dyDescent="0.2">
      <c r="A1" s="109" t="s">
        <v>282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2">
      <c r="A2" s="1" t="s">
        <v>1</v>
      </c>
      <c r="B2" s="62" t="s">
        <v>251</v>
      </c>
      <c r="C2" s="2"/>
      <c r="D2" s="3"/>
      <c r="E2" s="3"/>
      <c r="F2" s="4"/>
      <c r="G2" s="99" t="s">
        <v>15</v>
      </c>
      <c r="H2" s="99"/>
      <c r="I2" s="99"/>
      <c r="J2" s="99"/>
    </row>
    <row r="3" spans="1:10" ht="25.5" x14ac:dyDescent="0.2">
      <c r="A3" s="8" t="s">
        <v>0</v>
      </c>
      <c r="B3" s="8" t="s">
        <v>16</v>
      </c>
      <c r="C3" s="8" t="s">
        <v>288</v>
      </c>
      <c r="D3" s="5" t="s">
        <v>17</v>
      </c>
      <c r="E3" s="6" t="s">
        <v>287</v>
      </c>
      <c r="F3" s="7" t="s">
        <v>18</v>
      </c>
      <c r="G3" s="8" t="s">
        <v>19</v>
      </c>
      <c r="H3" s="8" t="s">
        <v>20</v>
      </c>
      <c r="I3" s="8" t="s">
        <v>21</v>
      </c>
      <c r="J3" s="8" t="s">
        <v>22</v>
      </c>
    </row>
    <row r="4" spans="1:10" x14ac:dyDescent="0.2">
      <c r="A4" s="9" t="s">
        <v>1</v>
      </c>
      <c r="B4" s="54" t="s">
        <v>167</v>
      </c>
      <c r="C4" s="10">
        <v>830000</v>
      </c>
      <c r="D4" s="11">
        <v>415</v>
      </c>
      <c r="E4" s="12" t="s">
        <v>240</v>
      </c>
      <c r="F4" s="13" t="s">
        <v>193</v>
      </c>
      <c r="G4" s="9" t="s">
        <v>217</v>
      </c>
      <c r="H4" s="9" t="s">
        <v>62</v>
      </c>
      <c r="I4" s="9" t="s">
        <v>62</v>
      </c>
      <c r="J4" s="9" t="s">
        <v>213</v>
      </c>
    </row>
    <row r="5" spans="1:10" x14ac:dyDescent="0.2">
      <c r="A5" s="9" t="s">
        <v>2</v>
      </c>
      <c r="B5" s="54" t="s">
        <v>168</v>
      </c>
      <c r="C5" s="10">
        <v>52800</v>
      </c>
      <c r="D5" s="11">
        <v>66</v>
      </c>
      <c r="E5" s="12" t="s">
        <v>240</v>
      </c>
      <c r="F5" s="13">
        <v>1970</v>
      </c>
      <c r="G5" s="9" t="s">
        <v>192</v>
      </c>
      <c r="H5" s="9" t="s">
        <v>62</v>
      </c>
      <c r="I5" s="9" t="s">
        <v>62</v>
      </c>
      <c r="J5" s="9" t="s">
        <v>214</v>
      </c>
    </row>
    <row r="6" spans="1:10" x14ac:dyDescent="0.2">
      <c r="A6" s="9" t="s">
        <v>3</v>
      </c>
      <c r="B6" s="54" t="s">
        <v>169</v>
      </c>
      <c r="C6" s="10">
        <v>830000</v>
      </c>
      <c r="D6" s="11">
        <v>415</v>
      </c>
      <c r="E6" s="12" t="s">
        <v>240</v>
      </c>
      <c r="F6" s="13" t="s">
        <v>194</v>
      </c>
      <c r="G6" s="9" t="s">
        <v>217</v>
      </c>
      <c r="H6" s="9" t="s">
        <v>62</v>
      </c>
      <c r="I6" s="9" t="s">
        <v>62</v>
      </c>
      <c r="J6" s="9" t="s">
        <v>213</v>
      </c>
    </row>
    <row r="7" spans="1:10" x14ac:dyDescent="0.2">
      <c r="A7" s="9" t="s">
        <v>4</v>
      </c>
      <c r="B7" s="54" t="s">
        <v>167</v>
      </c>
      <c r="C7" s="10">
        <v>792000</v>
      </c>
      <c r="D7" s="11">
        <v>396</v>
      </c>
      <c r="E7" s="12" t="s">
        <v>240</v>
      </c>
      <c r="F7" s="13" t="s">
        <v>195</v>
      </c>
      <c r="G7" s="9" t="s">
        <v>217</v>
      </c>
      <c r="H7" s="9" t="s">
        <v>62</v>
      </c>
      <c r="I7" s="9" t="s">
        <v>62</v>
      </c>
      <c r="J7" s="9" t="s">
        <v>213</v>
      </c>
    </row>
    <row r="8" spans="1:10" x14ac:dyDescent="0.2">
      <c r="A8" s="9" t="s">
        <v>5</v>
      </c>
      <c r="B8" s="54" t="s">
        <v>170</v>
      </c>
      <c r="C8" s="10">
        <v>200800</v>
      </c>
      <c r="D8" s="11">
        <v>100.4</v>
      </c>
      <c r="E8" s="12" t="s">
        <v>240</v>
      </c>
      <c r="F8" s="13" t="s">
        <v>196</v>
      </c>
      <c r="G8" s="9" t="s">
        <v>191</v>
      </c>
      <c r="H8" s="9" t="s">
        <v>62</v>
      </c>
      <c r="I8" s="9" t="s">
        <v>62</v>
      </c>
      <c r="J8" s="9" t="s">
        <v>213</v>
      </c>
    </row>
    <row r="9" spans="1:10" x14ac:dyDescent="0.2">
      <c r="A9" s="9" t="s">
        <v>6</v>
      </c>
      <c r="B9" s="54" t="s">
        <v>171</v>
      </c>
      <c r="C9" s="10">
        <v>1112000</v>
      </c>
      <c r="D9" s="11">
        <v>556</v>
      </c>
      <c r="E9" s="12" t="s">
        <v>240</v>
      </c>
      <c r="F9" s="13" t="s">
        <v>197</v>
      </c>
      <c r="G9" s="9" t="s">
        <v>217</v>
      </c>
      <c r="H9" s="9" t="s">
        <v>62</v>
      </c>
      <c r="I9" s="9" t="s">
        <v>62</v>
      </c>
      <c r="J9" s="9" t="s">
        <v>213</v>
      </c>
    </row>
    <row r="10" spans="1:10" x14ac:dyDescent="0.2">
      <c r="A10" s="9" t="s">
        <v>7</v>
      </c>
      <c r="B10" s="54" t="s">
        <v>169</v>
      </c>
      <c r="C10" s="10">
        <v>620000</v>
      </c>
      <c r="D10" s="11">
        <v>310</v>
      </c>
      <c r="E10" s="12" t="s">
        <v>240</v>
      </c>
      <c r="F10" s="13" t="s">
        <v>198</v>
      </c>
      <c r="G10" s="9" t="s">
        <v>217</v>
      </c>
      <c r="H10" s="9" t="s">
        <v>62</v>
      </c>
      <c r="I10" s="9" t="s">
        <v>62</v>
      </c>
      <c r="J10" s="9" t="s">
        <v>213</v>
      </c>
    </row>
    <row r="11" spans="1:10" x14ac:dyDescent="0.2">
      <c r="A11" s="9" t="s">
        <v>8</v>
      </c>
      <c r="B11" s="54" t="s">
        <v>171</v>
      </c>
      <c r="C11" s="10">
        <v>568000</v>
      </c>
      <c r="D11" s="11">
        <v>284</v>
      </c>
      <c r="E11" s="12" t="s">
        <v>240</v>
      </c>
      <c r="F11" s="13" t="s">
        <v>199</v>
      </c>
      <c r="G11" s="9" t="s">
        <v>217</v>
      </c>
      <c r="H11" s="9" t="s">
        <v>62</v>
      </c>
      <c r="I11" s="9" t="s">
        <v>62</v>
      </c>
      <c r="J11" s="9" t="s">
        <v>213</v>
      </c>
    </row>
    <row r="12" spans="1:10" x14ac:dyDescent="0.2">
      <c r="A12" s="9" t="s">
        <v>9</v>
      </c>
      <c r="B12" s="54" t="s">
        <v>172</v>
      </c>
      <c r="C12" s="10">
        <v>92600</v>
      </c>
      <c r="D12" s="11">
        <v>46.3</v>
      </c>
      <c r="E12" s="12" t="s">
        <v>240</v>
      </c>
      <c r="F12" s="13" t="s">
        <v>200</v>
      </c>
      <c r="G12" s="9" t="s">
        <v>191</v>
      </c>
      <c r="H12" s="9" t="s">
        <v>62</v>
      </c>
      <c r="I12" s="9" t="s">
        <v>62</v>
      </c>
      <c r="J12" s="9" t="s">
        <v>213</v>
      </c>
    </row>
    <row r="13" spans="1:10" x14ac:dyDescent="0.2">
      <c r="A13" s="9" t="s">
        <v>10</v>
      </c>
      <c r="B13" s="54" t="s">
        <v>169</v>
      </c>
      <c r="C13" s="10">
        <v>890000</v>
      </c>
      <c r="D13" s="11">
        <v>445</v>
      </c>
      <c r="E13" s="12" t="s">
        <v>240</v>
      </c>
      <c r="F13" s="13" t="s">
        <v>201</v>
      </c>
      <c r="G13" s="9" t="s">
        <v>217</v>
      </c>
      <c r="H13" s="9" t="s">
        <v>62</v>
      </c>
      <c r="I13" s="9" t="s">
        <v>62</v>
      </c>
      <c r="J13" s="9" t="s">
        <v>213</v>
      </c>
    </row>
    <row r="14" spans="1:10" x14ac:dyDescent="0.2">
      <c r="A14" s="9" t="s">
        <v>11</v>
      </c>
      <c r="B14" s="54" t="s">
        <v>173</v>
      </c>
      <c r="C14" s="10">
        <v>1488000</v>
      </c>
      <c r="D14" s="11">
        <v>744</v>
      </c>
      <c r="E14" s="12" t="s">
        <v>240</v>
      </c>
      <c r="F14" s="13" t="s">
        <v>298</v>
      </c>
      <c r="G14" s="9" t="s">
        <v>217</v>
      </c>
      <c r="H14" s="9" t="s">
        <v>62</v>
      </c>
      <c r="I14" s="9" t="s">
        <v>62</v>
      </c>
      <c r="J14" s="9" t="s">
        <v>213</v>
      </c>
    </row>
    <row r="15" spans="1:10" x14ac:dyDescent="0.2">
      <c r="A15" s="9" t="s">
        <v>12</v>
      </c>
      <c r="B15" s="54" t="s">
        <v>169</v>
      </c>
      <c r="C15" s="10">
        <v>910000</v>
      </c>
      <c r="D15" s="11">
        <v>455</v>
      </c>
      <c r="E15" s="12" t="s">
        <v>240</v>
      </c>
      <c r="F15" s="13">
        <v>1972.1995999999999</v>
      </c>
      <c r="G15" s="9" t="s">
        <v>217</v>
      </c>
      <c r="H15" s="9" t="s">
        <v>62</v>
      </c>
      <c r="I15" s="9" t="s">
        <v>62</v>
      </c>
      <c r="J15" s="9" t="s">
        <v>213</v>
      </c>
    </row>
    <row r="16" spans="1:10" x14ac:dyDescent="0.2">
      <c r="A16" s="9" t="s">
        <v>13</v>
      </c>
      <c r="B16" s="54" t="s">
        <v>167</v>
      </c>
      <c r="C16" s="10">
        <v>634000</v>
      </c>
      <c r="D16" s="11">
        <v>317</v>
      </c>
      <c r="E16" s="12" t="s">
        <v>240</v>
      </c>
      <c r="F16" s="13">
        <v>1972</v>
      </c>
      <c r="G16" s="9" t="s">
        <v>192</v>
      </c>
      <c r="H16" s="9" t="s">
        <v>62</v>
      </c>
      <c r="I16" s="9" t="s">
        <v>62</v>
      </c>
      <c r="J16" s="9" t="s">
        <v>213</v>
      </c>
    </row>
    <row r="17" spans="1:10" x14ac:dyDescent="0.2">
      <c r="A17" s="9" t="s">
        <v>34</v>
      </c>
      <c r="B17" s="54" t="s">
        <v>168</v>
      </c>
      <c r="C17" s="10">
        <v>280000</v>
      </c>
      <c r="D17" s="11">
        <v>120</v>
      </c>
      <c r="E17" s="12" t="s">
        <v>240</v>
      </c>
      <c r="F17" s="13">
        <v>1986</v>
      </c>
      <c r="G17" s="9" t="s">
        <v>217</v>
      </c>
      <c r="H17" s="9" t="s">
        <v>62</v>
      </c>
      <c r="I17" s="9" t="s">
        <v>62</v>
      </c>
      <c r="J17" s="9" t="s">
        <v>213</v>
      </c>
    </row>
    <row r="18" spans="1:10" x14ac:dyDescent="0.2">
      <c r="A18" s="9" t="s">
        <v>35</v>
      </c>
      <c r="B18" s="54" t="s">
        <v>171</v>
      </c>
      <c r="C18" s="10">
        <v>1726000</v>
      </c>
      <c r="D18" s="11">
        <v>863</v>
      </c>
      <c r="E18" s="12" t="s">
        <v>240</v>
      </c>
      <c r="F18" s="13">
        <v>1986</v>
      </c>
      <c r="G18" s="9" t="s">
        <v>217</v>
      </c>
      <c r="H18" s="9" t="s">
        <v>62</v>
      </c>
      <c r="I18" s="9" t="s">
        <v>62</v>
      </c>
      <c r="J18" s="9" t="s">
        <v>213</v>
      </c>
    </row>
    <row r="19" spans="1:10" x14ac:dyDescent="0.2">
      <c r="A19" s="9" t="s">
        <v>36</v>
      </c>
      <c r="B19" s="54" t="s">
        <v>174</v>
      </c>
      <c r="C19" s="10">
        <v>498000</v>
      </c>
      <c r="D19" s="11">
        <v>249</v>
      </c>
      <c r="E19" s="12" t="s">
        <v>240</v>
      </c>
      <c r="F19" s="13">
        <v>1925</v>
      </c>
      <c r="G19" s="9" t="s">
        <v>191</v>
      </c>
      <c r="H19" s="9" t="s">
        <v>62</v>
      </c>
      <c r="I19" s="9" t="s">
        <v>62</v>
      </c>
      <c r="J19" s="9" t="s">
        <v>213</v>
      </c>
    </row>
    <row r="20" spans="1:10" x14ac:dyDescent="0.2">
      <c r="A20" s="9" t="s">
        <v>37</v>
      </c>
      <c r="B20" s="54" t="s">
        <v>175</v>
      </c>
      <c r="C20" s="10">
        <v>366200</v>
      </c>
      <c r="D20" s="11">
        <v>183.1</v>
      </c>
      <c r="E20" s="12" t="s">
        <v>240</v>
      </c>
      <c r="F20" s="13">
        <v>1910</v>
      </c>
      <c r="G20" s="9" t="s">
        <v>191</v>
      </c>
      <c r="H20" s="9" t="s">
        <v>62</v>
      </c>
      <c r="I20" s="9" t="s">
        <v>62</v>
      </c>
      <c r="J20" s="9" t="s">
        <v>215</v>
      </c>
    </row>
    <row r="21" spans="1:10" x14ac:dyDescent="0.2">
      <c r="A21" s="9" t="s">
        <v>38</v>
      </c>
      <c r="B21" s="54" t="s">
        <v>176</v>
      </c>
      <c r="C21" s="10">
        <v>306740</v>
      </c>
      <c r="D21" s="11">
        <v>153.37</v>
      </c>
      <c r="E21" s="12" t="s">
        <v>240</v>
      </c>
      <c r="F21" s="13">
        <v>1960</v>
      </c>
      <c r="G21" s="9" t="s">
        <v>217</v>
      </c>
      <c r="H21" s="9" t="s">
        <v>62</v>
      </c>
      <c r="I21" s="9" t="s">
        <v>62</v>
      </c>
      <c r="J21" s="9" t="s">
        <v>214</v>
      </c>
    </row>
    <row r="22" spans="1:10" x14ac:dyDescent="0.2">
      <c r="A22" s="9" t="s">
        <v>39</v>
      </c>
      <c r="B22" s="54" t="s">
        <v>177</v>
      </c>
      <c r="C22" s="10">
        <v>2356000</v>
      </c>
      <c r="D22" s="11">
        <v>1178</v>
      </c>
      <c r="E22" s="12" t="s">
        <v>240</v>
      </c>
      <c r="F22" s="13">
        <v>1910</v>
      </c>
      <c r="G22" s="9" t="s">
        <v>191</v>
      </c>
      <c r="H22" s="9" t="s">
        <v>62</v>
      </c>
      <c r="I22" s="9" t="s">
        <v>62</v>
      </c>
      <c r="J22" s="9" t="s">
        <v>216</v>
      </c>
    </row>
    <row r="23" spans="1:10" x14ac:dyDescent="0.2">
      <c r="A23" s="9" t="s">
        <v>40</v>
      </c>
      <c r="B23" s="54" t="s">
        <v>241</v>
      </c>
      <c r="C23" s="14">
        <v>200000</v>
      </c>
      <c r="D23" s="11">
        <v>87.9</v>
      </c>
      <c r="E23" s="12" t="s">
        <v>240</v>
      </c>
      <c r="F23" s="13">
        <v>2011</v>
      </c>
      <c r="G23" s="9" t="s">
        <v>192</v>
      </c>
      <c r="H23" s="9" t="s">
        <v>62</v>
      </c>
      <c r="I23" s="9" t="s">
        <v>62</v>
      </c>
      <c r="J23" s="9" t="s">
        <v>216</v>
      </c>
    </row>
    <row r="24" spans="1:10" x14ac:dyDescent="0.2">
      <c r="A24" s="9" t="s">
        <v>41</v>
      </c>
      <c r="B24" s="54" t="s">
        <v>178</v>
      </c>
      <c r="C24" s="10">
        <v>340000</v>
      </c>
      <c r="D24" s="11">
        <v>170</v>
      </c>
      <c r="E24" s="12" t="s">
        <v>240</v>
      </c>
      <c r="F24" s="13">
        <v>1930</v>
      </c>
      <c r="G24" s="9" t="s">
        <v>191</v>
      </c>
      <c r="H24" s="9" t="s">
        <v>62</v>
      </c>
      <c r="I24" s="9" t="s">
        <v>62</v>
      </c>
      <c r="J24" s="9" t="s">
        <v>216</v>
      </c>
    </row>
    <row r="25" spans="1:10" x14ac:dyDescent="0.2">
      <c r="A25" s="9" t="s">
        <v>42</v>
      </c>
      <c r="B25" s="54" t="s">
        <v>179</v>
      </c>
      <c r="C25" s="14">
        <v>60000</v>
      </c>
      <c r="D25" s="12" t="s">
        <v>62</v>
      </c>
      <c r="E25" s="12" t="s">
        <v>240</v>
      </c>
      <c r="F25" s="13"/>
      <c r="G25" s="9"/>
      <c r="H25" s="9" t="s">
        <v>62</v>
      </c>
      <c r="I25" s="9" t="s">
        <v>62</v>
      </c>
      <c r="J25" s="9">
        <f>-G25</f>
        <v>0</v>
      </c>
    </row>
    <row r="26" spans="1:10" x14ac:dyDescent="0.2">
      <c r="A26" s="9" t="s">
        <v>43</v>
      </c>
      <c r="B26" s="54" t="s">
        <v>180</v>
      </c>
      <c r="C26" s="14">
        <v>280000</v>
      </c>
      <c r="D26" s="11">
        <v>120</v>
      </c>
      <c r="E26" s="12" t="s">
        <v>240</v>
      </c>
      <c r="F26" s="15">
        <v>2012</v>
      </c>
      <c r="G26" s="9" t="s">
        <v>191</v>
      </c>
      <c r="H26" s="9" t="s">
        <v>62</v>
      </c>
      <c r="I26" s="9" t="s">
        <v>62</v>
      </c>
      <c r="J26" s="9" t="s">
        <v>213</v>
      </c>
    </row>
    <row r="27" spans="1:10" x14ac:dyDescent="0.2">
      <c r="A27" s="9" t="s">
        <v>44</v>
      </c>
      <c r="B27" s="54" t="s">
        <v>181</v>
      </c>
      <c r="C27" s="10">
        <v>156000</v>
      </c>
      <c r="D27" s="11">
        <v>78</v>
      </c>
      <c r="E27" s="12" t="s">
        <v>240</v>
      </c>
      <c r="F27" s="13">
        <v>1930</v>
      </c>
      <c r="G27" s="9" t="s">
        <v>191</v>
      </c>
      <c r="H27" s="9" t="s">
        <v>62</v>
      </c>
      <c r="I27" s="9" t="s">
        <v>62</v>
      </c>
      <c r="J27" s="9" t="s">
        <v>215</v>
      </c>
    </row>
    <row r="28" spans="1:10" x14ac:dyDescent="0.2">
      <c r="A28" s="9" t="s">
        <v>281</v>
      </c>
      <c r="B28" s="54" t="s">
        <v>182</v>
      </c>
      <c r="C28" s="14">
        <v>84000</v>
      </c>
      <c r="D28" s="11">
        <v>60</v>
      </c>
      <c r="E28" s="12" t="s">
        <v>240</v>
      </c>
      <c r="F28" s="13">
        <v>2004</v>
      </c>
      <c r="G28" s="9" t="s">
        <v>192</v>
      </c>
      <c r="H28" s="9" t="s">
        <v>62</v>
      </c>
      <c r="I28" s="9" t="s">
        <v>62</v>
      </c>
      <c r="J28" s="9" t="s">
        <v>213</v>
      </c>
    </row>
    <row r="29" spans="1:10" x14ac:dyDescent="0.2">
      <c r="A29" s="9" t="s">
        <v>45</v>
      </c>
      <c r="B29" s="54" t="s">
        <v>190</v>
      </c>
      <c r="C29" s="14">
        <v>380000</v>
      </c>
      <c r="D29" s="11" t="s">
        <v>62</v>
      </c>
      <c r="E29" s="12" t="s">
        <v>240</v>
      </c>
      <c r="F29" s="13">
        <v>2009</v>
      </c>
      <c r="G29" s="108" t="s">
        <v>296</v>
      </c>
      <c r="H29" s="108"/>
      <c r="I29" s="108"/>
      <c r="J29" s="108"/>
    </row>
    <row r="30" spans="1:10" ht="38.25" x14ac:dyDescent="0.2">
      <c r="A30" s="9" t="s">
        <v>46</v>
      </c>
      <c r="B30" s="54" t="s">
        <v>183</v>
      </c>
      <c r="C30" s="14">
        <v>60000</v>
      </c>
      <c r="D30" s="11" t="s">
        <v>62</v>
      </c>
      <c r="E30" s="12" t="s">
        <v>240</v>
      </c>
      <c r="F30" s="13" t="s">
        <v>295</v>
      </c>
      <c r="G30" s="108" t="s">
        <v>279</v>
      </c>
      <c r="H30" s="108"/>
      <c r="I30" s="108"/>
      <c r="J30" s="108"/>
    </row>
    <row r="31" spans="1:10" x14ac:dyDescent="0.2">
      <c r="A31" s="9" t="s">
        <v>47</v>
      </c>
      <c r="B31" s="54" t="s">
        <v>184</v>
      </c>
      <c r="C31" s="14">
        <v>10000</v>
      </c>
      <c r="D31" s="11" t="s">
        <v>62</v>
      </c>
      <c r="E31" s="12" t="s">
        <v>240</v>
      </c>
      <c r="F31" s="13">
        <v>1980</v>
      </c>
      <c r="G31" s="9" t="s">
        <v>205</v>
      </c>
      <c r="H31" s="9" t="s">
        <v>62</v>
      </c>
      <c r="I31" s="9" t="s">
        <v>62</v>
      </c>
      <c r="J31" s="9" t="s">
        <v>62</v>
      </c>
    </row>
    <row r="32" spans="1:10" ht="25.5" x14ac:dyDescent="0.2">
      <c r="A32" s="9" t="s">
        <v>48</v>
      </c>
      <c r="B32" s="54" t="s">
        <v>208</v>
      </c>
      <c r="C32" s="14">
        <v>60000</v>
      </c>
      <c r="D32" s="11" t="s">
        <v>62</v>
      </c>
      <c r="E32" s="12" t="s">
        <v>240</v>
      </c>
      <c r="F32" s="13" t="s">
        <v>211</v>
      </c>
      <c r="G32" s="103" t="s">
        <v>206</v>
      </c>
      <c r="H32" s="104"/>
      <c r="I32" s="104"/>
      <c r="J32" s="105"/>
    </row>
    <row r="33" spans="1:13" ht="38.25" x14ac:dyDescent="0.2">
      <c r="A33" s="9" t="s">
        <v>49</v>
      </c>
      <c r="B33" s="63" t="s">
        <v>208</v>
      </c>
      <c r="C33" s="14">
        <v>60000</v>
      </c>
      <c r="D33" s="11" t="s">
        <v>62</v>
      </c>
      <c r="E33" s="12" t="s">
        <v>240</v>
      </c>
      <c r="F33" s="13" t="s">
        <v>210</v>
      </c>
      <c r="G33" s="103" t="s">
        <v>207</v>
      </c>
      <c r="H33" s="104"/>
      <c r="I33" s="104"/>
      <c r="J33" s="105"/>
    </row>
    <row r="34" spans="1:13" x14ac:dyDescent="0.2">
      <c r="A34" s="9" t="s">
        <v>50</v>
      </c>
      <c r="B34" s="54" t="s">
        <v>190</v>
      </c>
      <c r="C34" s="14">
        <v>15000</v>
      </c>
      <c r="D34" s="12" t="s">
        <v>62</v>
      </c>
      <c r="E34" s="12" t="s">
        <v>240</v>
      </c>
      <c r="F34" s="13" t="s">
        <v>212</v>
      </c>
      <c r="G34" s="103" t="s">
        <v>209</v>
      </c>
      <c r="H34" s="104"/>
      <c r="I34" s="104"/>
      <c r="J34" s="105"/>
    </row>
    <row r="35" spans="1:13" ht="25.5" x14ac:dyDescent="0.2">
      <c r="A35" s="9" t="s">
        <v>51</v>
      </c>
      <c r="B35" s="54" t="s">
        <v>280</v>
      </c>
      <c r="C35" s="10">
        <v>675600</v>
      </c>
      <c r="D35" s="12">
        <v>337.8</v>
      </c>
      <c r="E35" s="12" t="s">
        <v>240</v>
      </c>
      <c r="F35" s="13">
        <v>2014</v>
      </c>
      <c r="G35" s="16" t="s">
        <v>218</v>
      </c>
      <c r="H35" s="9" t="s">
        <v>62</v>
      </c>
      <c r="I35" s="9" t="s">
        <v>62</v>
      </c>
      <c r="J35" s="9" t="s">
        <v>213</v>
      </c>
    </row>
    <row r="36" spans="1:13" x14ac:dyDescent="0.2">
      <c r="A36" s="9" t="s">
        <v>52</v>
      </c>
      <c r="B36" s="54" t="s">
        <v>202</v>
      </c>
      <c r="C36" s="14">
        <v>80000</v>
      </c>
      <c r="D36" s="12" t="s">
        <v>62</v>
      </c>
      <c r="E36" s="12" t="s">
        <v>240</v>
      </c>
      <c r="F36" s="13">
        <v>2014</v>
      </c>
      <c r="G36" s="16" t="s">
        <v>220</v>
      </c>
      <c r="H36" s="9" t="s">
        <v>62</v>
      </c>
      <c r="I36" s="9" t="s">
        <v>62</v>
      </c>
      <c r="J36" s="9" t="s">
        <v>219</v>
      </c>
    </row>
    <row r="37" spans="1:13" x14ac:dyDescent="0.2">
      <c r="A37" s="9" t="s">
        <v>53</v>
      </c>
      <c r="B37" s="54" t="s">
        <v>185</v>
      </c>
      <c r="C37" s="14">
        <v>1529475</v>
      </c>
      <c r="D37" s="12" t="s">
        <v>62</v>
      </c>
      <c r="E37" s="12" t="s">
        <v>240</v>
      </c>
      <c r="F37" s="13" t="s">
        <v>62</v>
      </c>
      <c r="G37" s="107" t="s">
        <v>62</v>
      </c>
      <c r="H37" s="107"/>
      <c r="I37" s="107"/>
      <c r="J37" s="107"/>
    </row>
    <row r="38" spans="1:13" x14ac:dyDescent="0.2">
      <c r="A38" s="9" t="s">
        <v>186</v>
      </c>
      <c r="B38" s="54" t="s">
        <v>188</v>
      </c>
      <c r="C38" s="14">
        <v>263250</v>
      </c>
      <c r="D38" s="12" t="s">
        <v>62</v>
      </c>
      <c r="E38" s="12" t="s">
        <v>240</v>
      </c>
      <c r="F38" s="13" t="s">
        <v>62</v>
      </c>
      <c r="G38" s="107" t="s">
        <v>62</v>
      </c>
      <c r="H38" s="107"/>
      <c r="I38" s="107"/>
      <c r="J38" s="107"/>
    </row>
    <row r="39" spans="1:13" x14ac:dyDescent="0.2">
      <c r="A39" s="9" t="s">
        <v>187</v>
      </c>
      <c r="B39" s="54" t="s">
        <v>189</v>
      </c>
      <c r="C39" s="14">
        <v>175500</v>
      </c>
      <c r="D39" s="12" t="s">
        <v>62</v>
      </c>
      <c r="E39" s="12" t="s">
        <v>240</v>
      </c>
      <c r="F39" s="13" t="s">
        <v>62</v>
      </c>
      <c r="G39" s="107" t="s">
        <v>62</v>
      </c>
      <c r="H39" s="107"/>
      <c r="I39" s="107"/>
      <c r="J39" s="107"/>
    </row>
    <row r="40" spans="1:13" x14ac:dyDescent="0.2">
      <c r="A40" s="73" t="s">
        <v>203</v>
      </c>
      <c r="B40" s="54" t="s">
        <v>299</v>
      </c>
      <c r="C40" s="14">
        <f>D40*2000</f>
        <v>148800</v>
      </c>
      <c r="D40" s="12">
        <v>74.400000000000006</v>
      </c>
      <c r="E40" s="12" t="s">
        <v>240</v>
      </c>
      <c r="F40" s="13">
        <v>2015</v>
      </c>
      <c r="G40" s="73" t="s">
        <v>300</v>
      </c>
      <c r="H40" s="73" t="s">
        <v>62</v>
      </c>
      <c r="I40" s="73" t="s">
        <v>62</v>
      </c>
      <c r="J40" s="73" t="s">
        <v>213</v>
      </c>
    </row>
    <row r="41" spans="1:13" x14ac:dyDescent="0.2">
      <c r="A41" s="73" t="s">
        <v>204</v>
      </c>
      <c r="B41" s="65" t="s">
        <v>223</v>
      </c>
      <c r="C41" s="67">
        <v>1697889</v>
      </c>
      <c r="D41" s="12" t="s">
        <v>62</v>
      </c>
      <c r="E41" s="12" t="s">
        <v>240</v>
      </c>
      <c r="F41" s="13" t="s">
        <v>62</v>
      </c>
      <c r="G41" s="107" t="s">
        <v>62</v>
      </c>
      <c r="H41" s="107"/>
      <c r="I41" s="107"/>
      <c r="J41" s="107"/>
    </row>
    <row r="42" spans="1:13" x14ac:dyDescent="0.2">
      <c r="A42" s="73" t="s">
        <v>221</v>
      </c>
      <c r="B42" s="65" t="s">
        <v>224</v>
      </c>
      <c r="C42" s="67">
        <v>30560</v>
      </c>
      <c r="D42" s="12" t="s">
        <v>62</v>
      </c>
      <c r="E42" s="12" t="s">
        <v>240</v>
      </c>
      <c r="F42" s="13" t="s">
        <v>62</v>
      </c>
      <c r="G42" s="107" t="s">
        <v>62</v>
      </c>
      <c r="H42" s="107"/>
      <c r="I42" s="107"/>
      <c r="J42" s="107"/>
    </row>
    <row r="43" spans="1:13" ht="25.5" x14ac:dyDescent="0.2">
      <c r="A43" s="73" t="s">
        <v>222</v>
      </c>
      <c r="B43" s="65" t="s">
        <v>225</v>
      </c>
      <c r="C43" s="67">
        <v>153000</v>
      </c>
      <c r="D43" s="12" t="s">
        <v>62</v>
      </c>
      <c r="E43" s="12" t="s">
        <v>240</v>
      </c>
      <c r="F43" s="13" t="s">
        <v>62</v>
      </c>
      <c r="G43" s="107" t="s">
        <v>62</v>
      </c>
      <c r="H43" s="107"/>
      <c r="I43" s="107"/>
      <c r="J43" s="107"/>
    </row>
    <row r="44" spans="1:13" ht="25.5" x14ac:dyDescent="0.2">
      <c r="A44" s="73" t="s">
        <v>301</v>
      </c>
      <c r="B44" s="65" t="s">
        <v>226</v>
      </c>
      <c r="C44" s="67">
        <v>629835</v>
      </c>
      <c r="D44" s="12" t="s">
        <v>62</v>
      </c>
      <c r="E44" s="12" t="s">
        <v>240</v>
      </c>
      <c r="F44" s="13" t="s">
        <v>62</v>
      </c>
      <c r="G44" s="107" t="s">
        <v>62</v>
      </c>
      <c r="H44" s="107"/>
      <c r="I44" s="107"/>
      <c r="J44" s="107"/>
    </row>
    <row r="45" spans="1:13" x14ac:dyDescent="0.2">
      <c r="A45" s="1" t="s">
        <v>2</v>
      </c>
      <c r="B45" s="62" t="s">
        <v>63</v>
      </c>
      <c r="C45" s="2"/>
      <c r="D45" s="3"/>
      <c r="E45" s="3"/>
      <c r="F45" s="4"/>
      <c r="G45" s="99"/>
      <c r="H45" s="99"/>
      <c r="I45" s="99"/>
      <c r="J45" s="99"/>
    </row>
    <row r="46" spans="1:13" s="23" customFormat="1" x14ac:dyDescent="0.2">
      <c r="A46" s="80" t="s">
        <v>1</v>
      </c>
      <c r="B46" s="83" t="s">
        <v>23</v>
      </c>
      <c r="C46" s="84">
        <f>14954.84</f>
        <v>14954.84</v>
      </c>
      <c r="D46" s="74" t="s">
        <v>62</v>
      </c>
      <c r="E46" s="74" t="s">
        <v>284</v>
      </c>
      <c r="F46" s="74" t="s">
        <v>62</v>
      </c>
      <c r="G46" s="74" t="s">
        <v>62</v>
      </c>
      <c r="H46" s="74" t="s">
        <v>62</v>
      </c>
      <c r="I46" s="74" t="s">
        <v>62</v>
      </c>
      <c r="J46" s="74" t="s">
        <v>62</v>
      </c>
      <c r="K46" s="17"/>
      <c r="L46" s="17"/>
      <c r="M46" s="17"/>
    </row>
    <row r="47" spans="1:13" s="23" customFormat="1" ht="15.75" customHeight="1" x14ac:dyDescent="0.2">
      <c r="A47" s="1" t="s">
        <v>3</v>
      </c>
      <c r="B47" s="62" t="s">
        <v>64</v>
      </c>
      <c r="C47" s="2"/>
      <c r="D47" s="3"/>
      <c r="E47" s="3"/>
      <c r="F47" s="4"/>
      <c r="G47" s="99"/>
      <c r="H47" s="99"/>
      <c r="I47" s="99"/>
      <c r="J47" s="99"/>
      <c r="K47" s="17"/>
      <c r="L47" s="17"/>
      <c r="M47" s="17"/>
    </row>
    <row r="48" spans="1:13" s="23" customFormat="1" ht="15.75" customHeight="1" x14ac:dyDescent="0.2">
      <c r="A48" s="106" t="s">
        <v>249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7"/>
      <c r="L48" s="17"/>
      <c r="M48" s="17"/>
    </row>
    <row r="49" spans="1:13" s="23" customFormat="1" ht="15.75" customHeight="1" x14ac:dyDescent="0.2">
      <c r="A49" s="1" t="s">
        <v>4</v>
      </c>
      <c r="B49" s="62" t="s">
        <v>228</v>
      </c>
      <c r="C49" s="2"/>
      <c r="D49" s="3"/>
      <c r="E49" s="3"/>
      <c r="F49" s="4"/>
      <c r="G49" s="99" t="s">
        <v>15</v>
      </c>
      <c r="H49" s="99"/>
      <c r="I49" s="99"/>
      <c r="J49" s="99"/>
      <c r="K49" s="17"/>
      <c r="L49" s="17"/>
      <c r="M49" s="17"/>
    </row>
    <row r="50" spans="1:13" s="23" customFormat="1" ht="25.5" x14ac:dyDescent="0.2">
      <c r="A50" s="1" t="s">
        <v>0</v>
      </c>
      <c r="B50" s="8" t="s">
        <v>16</v>
      </c>
      <c r="C50" s="1" t="s">
        <v>278</v>
      </c>
      <c r="D50" s="5" t="s">
        <v>17</v>
      </c>
      <c r="E50" s="6" t="s">
        <v>289</v>
      </c>
      <c r="F50" s="7" t="s">
        <v>18</v>
      </c>
      <c r="G50" s="1" t="s">
        <v>19</v>
      </c>
      <c r="H50" s="1" t="s">
        <v>20</v>
      </c>
      <c r="I50" s="1" t="s">
        <v>21</v>
      </c>
      <c r="J50" s="8" t="s">
        <v>22</v>
      </c>
      <c r="K50" s="17"/>
      <c r="L50" s="17"/>
      <c r="M50" s="17"/>
    </row>
    <row r="51" spans="1:13" s="23" customFormat="1" ht="15.75" customHeight="1" x14ac:dyDescent="0.2">
      <c r="A51" s="9" t="s">
        <v>1</v>
      </c>
      <c r="B51" s="54" t="s">
        <v>233</v>
      </c>
      <c r="C51" s="10">
        <v>6206600</v>
      </c>
      <c r="D51" s="12">
        <v>3103.3</v>
      </c>
      <c r="E51" s="12" t="s">
        <v>240</v>
      </c>
      <c r="F51" s="18">
        <v>2004</v>
      </c>
      <c r="G51" s="9" t="s">
        <v>191</v>
      </c>
      <c r="H51" s="9" t="s">
        <v>62</v>
      </c>
      <c r="I51" s="9" t="s">
        <v>62</v>
      </c>
      <c r="J51" s="9" t="s">
        <v>213</v>
      </c>
      <c r="K51" s="17"/>
      <c r="L51" s="17"/>
      <c r="M51" s="17"/>
    </row>
    <row r="52" spans="1:13" s="23" customFormat="1" ht="15.75" customHeight="1" x14ac:dyDescent="0.2">
      <c r="A52" s="9" t="s">
        <v>2</v>
      </c>
      <c r="B52" s="54" t="s">
        <v>238</v>
      </c>
      <c r="C52" s="10">
        <v>2714600</v>
      </c>
      <c r="D52" s="12">
        <v>1357.3</v>
      </c>
      <c r="E52" s="12" t="s">
        <v>240</v>
      </c>
      <c r="F52" s="18">
        <v>2006</v>
      </c>
      <c r="G52" s="9" t="s">
        <v>191</v>
      </c>
      <c r="H52" s="9" t="s">
        <v>62</v>
      </c>
      <c r="I52" s="9" t="s">
        <v>62</v>
      </c>
      <c r="J52" s="9" t="s">
        <v>213</v>
      </c>
      <c r="K52" s="17"/>
      <c r="L52" s="19"/>
      <c r="M52" s="79"/>
    </row>
    <row r="53" spans="1:13" s="23" customFormat="1" ht="15.75" customHeight="1" x14ac:dyDescent="0.2">
      <c r="A53" s="9" t="s">
        <v>3</v>
      </c>
      <c r="B53" s="65" t="s">
        <v>23</v>
      </c>
      <c r="C53" s="66">
        <v>59086</v>
      </c>
      <c r="D53" s="11" t="s">
        <v>62</v>
      </c>
      <c r="E53" s="12" t="s">
        <v>240</v>
      </c>
      <c r="F53" s="13"/>
      <c r="G53" s="9"/>
      <c r="H53" s="9"/>
      <c r="I53" s="9"/>
      <c r="J53" s="9"/>
      <c r="K53" s="17"/>
      <c r="L53" s="19"/>
      <c r="M53" s="17"/>
    </row>
    <row r="54" spans="1:13" s="23" customFormat="1" ht="15.75" customHeight="1" x14ac:dyDescent="0.2">
      <c r="A54" s="1" t="s">
        <v>5</v>
      </c>
      <c r="B54" s="62" t="s">
        <v>227</v>
      </c>
      <c r="C54" s="60"/>
      <c r="D54" s="3"/>
      <c r="E54" s="3"/>
      <c r="F54" s="4"/>
      <c r="G54" s="99" t="s">
        <v>15</v>
      </c>
      <c r="H54" s="99"/>
      <c r="I54" s="99"/>
      <c r="J54" s="99"/>
      <c r="K54" s="17"/>
      <c r="L54" s="17"/>
      <c r="M54" s="17"/>
    </row>
    <row r="55" spans="1:13" s="23" customFormat="1" ht="25.5" x14ac:dyDescent="0.2">
      <c r="A55" s="1" t="s">
        <v>0</v>
      </c>
      <c r="B55" s="8" t="s">
        <v>16</v>
      </c>
      <c r="C55" s="1" t="s">
        <v>278</v>
      </c>
      <c r="D55" s="5" t="s">
        <v>17</v>
      </c>
      <c r="E55" s="6" t="s">
        <v>289</v>
      </c>
      <c r="F55" s="7" t="s">
        <v>18</v>
      </c>
      <c r="G55" s="1" t="s">
        <v>19</v>
      </c>
      <c r="H55" s="1" t="s">
        <v>20</v>
      </c>
      <c r="I55" s="1" t="s">
        <v>21</v>
      </c>
      <c r="J55" s="8" t="s">
        <v>22</v>
      </c>
      <c r="K55" s="17"/>
      <c r="L55" s="17"/>
      <c r="M55" s="17"/>
    </row>
    <row r="56" spans="1:13" s="23" customFormat="1" ht="15.75" customHeight="1" x14ac:dyDescent="0.2">
      <c r="A56" s="9" t="s">
        <v>1</v>
      </c>
      <c r="B56" s="54" t="s">
        <v>235</v>
      </c>
      <c r="C56" s="10">
        <v>1000000</v>
      </c>
      <c r="D56" s="12">
        <v>500</v>
      </c>
      <c r="E56" s="12" t="s">
        <v>240</v>
      </c>
      <c r="F56" s="20" t="s">
        <v>94</v>
      </c>
      <c r="G56" s="9" t="s">
        <v>236</v>
      </c>
      <c r="H56" s="9" t="s">
        <v>62</v>
      </c>
      <c r="I56" s="9" t="s">
        <v>62</v>
      </c>
      <c r="J56" s="9" t="s">
        <v>213</v>
      </c>
      <c r="K56" s="17"/>
      <c r="L56" s="17"/>
      <c r="M56" s="17"/>
    </row>
    <row r="57" spans="1:13" s="23" customFormat="1" ht="15.75" customHeight="1" x14ac:dyDescent="0.2">
      <c r="A57" s="9" t="s">
        <v>2</v>
      </c>
      <c r="B57" s="65" t="s">
        <v>23</v>
      </c>
      <c r="C57" s="66">
        <v>31910</v>
      </c>
      <c r="D57" s="11" t="s">
        <v>62</v>
      </c>
      <c r="E57" s="12" t="s">
        <v>240</v>
      </c>
      <c r="F57" s="13" t="s">
        <v>62</v>
      </c>
      <c r="G57" s="9" t="s">
        <v>62</v>
      </c>
      <c r="H57" s="9" t="s">
        <v>62</v>
      </c>
      <c r="I57" s="9" t="s">
        <v>62</v>
      </c>
      <c r="J57" s="9" t="s">
        <v>62</v>
      </c>
      <c r="K57" s="17"/>
      <c r="L57" s="17"/>
      <c r="M57" s="17"/>
    </row>
    <row r="58" spans="1:13" s="23" customFormat="1" x14ac:dyDescent="0.2">
      <c r="A58" s="9" t="s">
        <v>3</v>
      </c>
      <c r="B58" s="54" t="s">
        <v>283</v>
      </c>
      <c r="C58" s="10">
        <v>1442661</v>
      </c>
      <c r="D58" s="11">
        <v>587.73</v>
      </c>
      <c r="E58" s="12" t="s">
        <v>284</v>
      </c>
      <c r="F58" s="13">
        <v>2016</v>
      </c>
      <c r="G58" s="103" t="s">
        <v>285</v>
      </c>
      <c r="H58" s="104"/>
      <c r="I58" s="104"/>
      <c r="J58" s="105"/>
      <c r="K58" s="17"/>
      <c r="L58" s="61"/>
      <c r="M58" s="17"/>
    </row>
    <row r="59" spans="1:13" s="23" customFormat="1" ht="15.75" customHeight="1" x14ac:dyDescent="0.2">
      <c r="A59" s="1" t="s">
        <v>6</v>
      </c>
      <c r="B59" s="62" t="s">
        <v>65</v>
      </c>
      <c r="C59" s="2"/>
      <c r="D59" s="3"/>
      <c r="E59" s="3"/>
      <c r="F59" s="4"/>
      <c r="G59" s="99" t="s">
        <v>15</v>
      </c>
      <c r="H59" s="99"/>
      <c r="I59" s="99"/>
      <c r="J59" s="99"/>
      <c r="K59" s="17"/>
      <c r="L59" s="17"/>
      <c r="M59" s="17"/>
    </row>
    <row r="60" spans="1:13" s="23" customFormat="1" ht="25.5" x14ac:dyDescent="0.2">
      <c r="A60" s="1" t="s">
        <v>0</v>
      </c>
      <c r="B60" s="8" t="s">
        <v>16</v>
      </c>
      <c r="C60" s="1" t="s">
        <v>278</v>
      </c>
      <c r="D60" s="5" t="s">
        <v>17</v>
      </c>
      <c r="E60" s="6" t="s">
        <v>289</v>
      </c>
      <c r="F60" s="7" t="s">
        <v>18</v>
      </c>
      <c r="G60" s="1" t="s">
        <v>19</v>
      </c>
      <c r="H60" s="1" t="s">
        <v>20</v>
      </c>
      <c r="I60" s="1" t="s">
        <v>21</v>
      </c>
      <c r="J60" s="8" t="s">
        <v>22</v>
      </c>
      <c r="K60" s="17"/>
      <c r="L60" s="17"/>
      <c r="M60" s="17"/>
    </row>
    <row r="61" spans="1:13" s="23" customFormat="1" ht="25.5" x14ac:dyDescent="0.2">
      <c r="A61" s="9" t="s">
        <v>1</v>
      </c>
      <c r="B61" s="54" t="s">
        <v>245</v>
      </c>
      <c r="C61" s="10">
        <v>1400000</v>
      </c>
      <c r="D61" s="12">
        <v>850</v>
      </c>
      <c r="E61" s="12" t="s">
        <v>240</v>
      </c>
      <c r="F61" s="20" t="s">
        <v>247</v>
      </c>
      <c r="G61" s="9" t="s">
        <v>191</v>
      </c>
      <c r="H61" s="9" t="s">
        <v>62</v>
      </c>
      <c r="I61" s="9" t="s">
        <v>62</v>
      </c>
      <c r="J61" s="9" t="s">
        <v>213</v>
      </c>
      <c r="K61" s="17"/>
      <c r="L61" s="17"/>
      <c r="M61" s="17"/>
    </row>
    <row r="62" spans="1:13" s="23" customFormat="1" ht="25.5" x14ac:dyDescent="0.2">
      <c r="A62" s="9" t="s">
        <v>2</v>
      </c>
      <c r="B62" s="54" t="s">
        <v>246</v>
      </c>
      <c r="C62" s="10">
        <v>100000</v>
      </c>
      <c r="D62" s="12">
        <v>100</v>
      </c>
      <c r="E62" s="12" t="s">
        <v>240</v>
      </c>
      <c r="F62" s="20" t="s">
        <v>248</v>
      </c>
      <c r="G62" s="9" t="s">
        <v>191</v>
      </c>
      <c r="H62" s="9" t="s">
        <v>62</v>
      </c>
      <c r="I62" s="9" t="s">
        <v>62</v>
      </c>
      <c r="J62" s="9" t="s">
        <v>213</v>
      </c>
      <c r="K62" s="17"/>
      <c r="L62" s="17"/>
      <c r="M62" s="17"/>
    </row>
    <row r="63" spans="1:13" s="23" customFormat="1" x14ac:dyDescent="0.2">
      <c r="A63" s="9" t="s">
        <v>3</v>
      </c>
      <c r="B63" s="65" t="s">
        <v>23</v>
      </c>
      <c r="C63" s="66">
        <v>118000</v>
      </c>
      <c r="D63" s="11"/>
      <c r="E63" s="12" t="s">
        <v>240</v>
      </c>
      <c r="F63" s="13" t="s">
        <v>62</v>
      </c>
      <c r="G63" s="9" t="s">
        <v>62</v>
      </c>
      <c r="H63" s="9" t="s">
        <v>62</v>
      </c>
      <c r="I63" s="9" t="s">
        <v>62</v>
      </c>
      <c r="J63" s="9" t="s">
        <v>62</v>
      </c>
      <c r="K63" s="17"/>
      <c r="L63" s="17"/>
      <c r="M63" s="17"/>
    </row>
    <row r="64" spans="1:13" s="23" customFormat="1" x14ac:dyDescent="0.2">
      <c r="A64" s="1" t="s">
        <v>7</v>
      </c>
      <c r="B64" s="62" t="s">
        <v>230</v>
      </c>
      <c r="C64" s="2"/>
      <c r="D64" s="5"/>
      <c r="E64" s="6"/>
      <c r="F64" s="7"/>
      <c r="G64" s="100" t="s">
        <v>15</v>
      </c>
      <c r="H64" s="101"/>
      <c r="I64" s="101"/>
      <c r="J64" s="102"/>
      <c r="K64" s="17"/>
      <c r="L64" s="17"/>
      <c r="M64" s="17"/>
    </row>
    <row r="65" spans="1:13" s="23" customFormat="1" ht="25.5" x14ac:dyDescent="0.2">
      <c r="A65" s="1" t="s">
        <v>0</v>
      </c>
      <c r="B65" s="8" t="s">
        <v>16</v>
      </c>
      <c r="C65" s="1" t="s">
        <v>278</v>
      </c>
      <c r="D65" s="5" t="s">
        <v>17</v>
      </c>
      <c r="E65" s="6" t="s">
        <v>289</v>
      </c>
      <c r="F65" s="7" t="s">
        <v>18</v>
      </c>
      <c r="G65" s="1" t="s">
        <v>19</v>
      </c>
      <c r="H65" s="1" t="s">
        <v>20</v>
      </c>
      <c r="I65" s="1" t="s">
        <v>21</v>
      </c>
      <c r="J65" s="8" t="s">
        <v>22</v>
      </c>
      <c r="K65" s="17"/>
      <c r="L65" s="17"/>
      <c r="M65" s="17"/>
    </row>
    <row r="66" spans="1:13" s="23" customFormat="1" ht="41.25" customHeight="1" x14ac:dyDescent="0.2">
      <c r="A66" s="9" t="s">
        <v>1</v>
      </c>
      <c r="B66" s="54" t="s">
        <v>233</v>
      </c>
      <c r="C66" s="10">
        <v>2500000</v>
      </c>
      <c r="D66" s="12">
        <v>1380</v>
      </c>
      <c r="E66" s="12" t="s">
        <v>240</v>
      </c>
      <c r="F66" s="20" t="s">
        <v>293</v>
      </c>
      <c r="G66" s="16" t="s">
        <v>234</v>
      </c>
      <c r="H66" s="9" t="s">
        <v>62</v>
      </c>
      <c r="I66" s="9" t="s">
        <v>62</v>
      </c>
      <c r="J66" s="9" t="s">
        <v>213</v>
      </c>
      <c r="K66" s="17"/>
      <c r="L66" s="17"/>
      <c r="M66" s="17"/>
    </row>
    <row r="67" spans="1:13" s="23" customFormat="1" ht="15.75" customHeight="1" x14ac:dyDescent="0.2">
      <c r="A67" s="9" t="s">
        <v>2</v>
      </c>
      <c r="B67" s="65" t="s">
        <v>23</v>
      </c>
      <c r="C67" s="66">
        <f>10000+10000+10000+20000+15000+5000+7000+20000+7000</f>
        <v>104000</v>
      </c>
      <c r="D67" s="11"/>
      <c r="E67" s="12" t="s">
        <v>240</v>
      </c>
      <c r="F67" s="13"/>
      <c r="G67" s="9"/>
      <c r="H67" s="9"/>
      <c r="I67" s="9"/>
      <c r="J67" s="9"/>
      <c r="K67" s="17"/>
      <c r="L67" s="17"/>
      <c r="M67" s="17"/>
    </row>
    <row r="68" spans="1:13" x14ac:dyDescent="0.2">
      <c r="A68" s="1" t="s">
        <v>8</v>
      </c>
      <c r="B68" s="62" t="s">
        <v>232</v>
      </c>
      <c r="C68" s="2"/>
      <c r="D68" s="5"/>
      <c r="E68" s="6"/>
      <c r="F68" s="7"/>
      <c r="G68" s="100" t="s">
        <v>15</v>
      </c>
      <c r="H68" s="101"/>
      <c r="I68" s="101"/>
      <c r="J68" s="102"/>
    </row>
    <row r="69" spans="1:13" ht="25.5" x14ac:dyDescent="0.2">
      <c r="A69" s="1" t="s">
        <v>0</v>
      </c>
      <c r="B69" s="8" t="s">
        <v>16</v>
      </c>
      <c r="C69" s="1" t="s">
        <v>278</v>
      </c>
      <c r="D69" s="5" t="s">
        <v>17</v>
      </c>
      <c r="E69" s="6" t="s">
        <v>289</v>
      </c>
      <c r="F69" s="7" t="s">
        <v>18</v>
      </c>
      <c r="G69" s="1" t="s">
        <v>19</v>
      </c>
      <c r="H69" s="1" t="s">
        <v>20</v>
      </c>
      <c r="I69" s="1" t="s">
        <v>21</v>
      </c>
      <c r="J69" s="8" t="s">
        <v>22</v>
      </c>
    </row>
    <row r="70" spans="1:13" x14ac:dyDescent="0.2">
      <c r="A70" s="9" t="s">
        <v>1</v>
      </c>
      <c r="B70" s="54" t="s">
        <v>233</v>
      </c>
      <c r="C70" s="10">
        <v>1120000</v>
      </c>
      <c r="D70" s="12">
        <v>560</v>
      </c>
      <c r="E70" s="12" t="s">
        <v>240</v>
      </c>
      <c r="F70" s="20" t="s">
        <v>294</v>
      </c>
      <c r="G70" s="12" t="s">
        <v>236</v>
      </c>
      <c r="H70" s="68" t="s">
        <v>62</v>
      </c>
      <c r="I70" s="68" t="s">
        <v>62</v>
      </c>
      <c r="J70" s="68" t="s">
        <v>213</v>
      </c>
    </row>
    <row r="71" spans="1:13" x14ac:dyDescent="0.2">
      <c r="A71" s="9" t="s">
        <v>2</v>
      </c>
      <c r="B71" s="65" t="s">
        <v>23</v>
      </c>
      <c r="C71" s="66">
        <v>25800</v>
      </c>
      <c r="D71" s="11"/>
      <c r="E71" s="12" t="s">
        <v>240</v>
      </c>
      <c r="F71" s="13"/>
      <c r="G71" s="9"/>
      <c r="H71" s="9"/>
      <c r="I71" s="9"/>
      <c r="J71" s="9"/>
    </row>
    <row r="72" spans="1:13" x14ac:dyDescent="0.2">
      <c r="A72" s="17"/>
      <c r="B72" s="21"/>
      <c r="C72" s="19"/>
      <c r="D72" s="17"/>
      <c r="E72" s="17"/>
      <c r="F72" s="21"/>
      <c r="G72" s="17"/>
      <c r="H72" s="17"/>
      <c r="I72" s="17"/>
      <c r="J72" s="17"/>
    </row>
    <row r="73" spans="1:13" x14ac:dyDescent="0.2">
      <c r="A73" s="17"/>
      <c r="B73" s="21"/>
      <c r="C73" s="17"/>
      <c r="D73" s="17"/>
      <c r="E73" s="19"/>
      <c r="F73" s="21"/>
      <c r="G73" s="17"/>
      <c r="H73" s="17"/>
      <c r="I73" s="17"/>
      <c r="J73" s="17"/>
    </row>
    <row r="74" spans="1:13" x14ac:dyDescent="0.2">
      <c r="A74" s="69" t="s">
        <v>286</v>
      </c>
      <c r="B74" s="70" t="s">
        <v>16</v>
      </c>
      <c r="C74" s="69" t="s">
        <v>278</v>
      </c>
    </row>
    <row r="75" spans="1:13" x14ac:dyDescent="0.2">
      <c r="A75" s="68" t="s">
        <v>1</v>
      </c>
      <c r="B75" s="63" t="s">
        <v>290</v>
      </c>
      <c r="C75" s="71">
        <f>SUM(C70,C66,C62,C61,C58,C56,C52,C51,C4:C40,)</f>
        <v>35614626</v>
      </c>
      <c r="D75" s="72"/>
    </row>
    <row r="76" spans="1:13" x14ac:dyDescent="0.2">
      <c r="A76" s="68" t="s">
        <v>2</v>
      </c>
      <c r="B76" s="63" t="s">
        <v>291</v>
      </c>
      <c r="C76" s="85">
        <f>SUM(C71,C67,C63,C57,C53,C44,C43,C42,C41,C46)</f>
        <v>2865034.84</v>
      </c>
      <c r="D76" s="72"/>
    </row>
    <row r="77" spans="1:13" x14ac:dyDescent="0.2">
      <c r="C77" s="72"/>
    </row>
  </sheetData>
  <mergeCells count="23">
    <mergeCell ref="A1:J1"/>
    <mergeCell ref="G32:J32"/>
    <mergeCell ref="G33:J33"/>
    <mergeCell ref="G34:J34"/>
    <mergeCell ref="G2:J2"/>
    <mergeCell ref="G38:J38"/>
    <mergeCell ref="G47:J47"/>
    <mergeCell ref="G41:J41"/>
    <mergeCell ref="G29:J29"/>
    <mergeCell ref="G30:J30"/>
    <mergeCell ref="G37:J37"/>
    <mergeCell ref="G39:J39"/>
    <mergeCell ref="G45:J45"/>
    <mergeCell ref="G42:J42"/>
    <mergeCell ref="G43:J43"/>
    <mergeCell ref="G44:J44"/>
    <mergeCell ref="G59:J59"/>
    <mergeCell ref="G64:J64"/>
    <mergeCell ref="G68:J68"/>
    <mergeCell ref="G58:J58"/>
    <mergeCell ref="A48:J48"/>
    <mergeCell ref="G54:J54"/>
    <mergeCell ref="G49:J49"/>
  </mergeCells>
  <phoneticPr fontId="3" type="noConversion"/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23" sqref="D23"/>
    </sheetView>
  </sheetViews>
  <sheetFormatPr defaultRowHeight="12.75" x14ac:dyDescent="0.2"/>
  <cols>
    <col min="1" max="1" width="9.140625" style="22"/>
    <col min="2" max="2" width="3.85546875" style="22" bestFit="1" customWidth="1"/>
    <col min="3" max="3" width="35.85546875" style="22" bestFit="1" customWidth="1"/>
    <col min="4" max="4" width="25.42578125" style="22" customWidth="1"/>
    <col min="5" max="5" width="12.5703125" style="22" bestFit="1" customWidth="1"/>
    <col min="6" max="16384" width="9.140625" style="22"/>
  </cols>
  <sheetData>
    <row r="1" spans="1:5" x14ac:dyDescent="0.2">
      <c r="B1" s="110" t="s">
        <v>277</v>
      </c>
      <c r="C1" s="111"/>
      <c r="D1" s="112"/>
    </row>
    <row r="2" spans="1:5" s="33" customFormat="1" ht="39" customHeight="1" x14ac:dyDescent="0.2">
      <c r="A2" s="32"/>
      <c r="B2" s="88" t="s">
        <v>0</v>
      </c>
      <c r="C2" s="88" t="s">
        <v>16</v>
      </c>
      <c r="D2" s="88" t="s">
        <v>24</v>
      </c>
      <c r="E2" s="27"/>
    </row>
    <row r="3" spans="1:5" s="33" customFormat="1" x14ac:dyDescent="0.2">
      <c r="B3" s="113" t="s">
        <v>231</v>
      </c>
      <c r="C3" s="113"/>
      <c r="D3" s="113"/>
      <c r="E3" s="28"/>
    </row>
    <row r="4" spans="1:5" s="33" customFormat="1" x14ac:dyDescent="0.2">
      <c r="B4" s="29" t="s">
        <v>1</v>
      </c>
      <c r="C4" s="30" t="s">
        <v>25</v>
      </c>
      <c r="D4" s="31">
        <v>31910</v>
      </c>
      <c r="E4" s="27"/>
    </row>
    <row r="5" spans="1:5" s="33" customFormat="1" x14ac:dyDescent="0.2">
      <c r="B5" s="29" t="s">
        <v>2</v>
      </c>
      <c r="C5" s="30" t="s">
        <v>26</v>
      </c>
      <c r="D5" s="82">
        <v>8000</v>
      </c>
      <c r="E5" s="27"/>
    </row>
    <row r="6" spans="1:5" s="33" customFormat="1" x14ac:dyDescent="0.2">
      <c r="A6" s="27"/>
      <c r="B6" s="113" t="s">
        <v>302</v>
      </c>
      <c r="C6" s="113"/>
      <c r="D6" s="113"/>
      <c r="E6" s="27"/>
    </row>
    <row r="7" spans="1:5" x14ac:dyDescent="0.2">
      <c r="A7" s="27"/>
      <c r="B7" s="75" t="s">
        <v>1</v>
      </c>
      <c r="C7" s="30" t="s">
        <v>303</v>
      </c>
      <c r="D7" s="77">
        <f>10000</f>
        <v>10000</v>
      </c>
      <c r="E7" s="27"/>
    </row>
    <row r="8" spans="1:5" x14ac:dyDescent="0.2">
      <c r="B8" s="76" t="s">
        <v>2</v>
      </c>
      <c r="C8" s="30" t="s">
        <v>304</v>
      </c>
      <c r="D8" s="81">
        <v>10000</v>
      </c>
    </row>
    <row r="9" spans="1:5" x14ac:dyDescent="0.2">
      <c r="B9" s="113" t="s">
        <v>305</v>
      </c>
      <c r="C9" s="113"/>
      <c r="D9" s="113"/>
    </row>
    <row r="10" spans="1:5" x14ac:dyDescent="0.2">
      <c r="B10" s="76" t="s">
        <v>1</v>
      </c>
      <c r="C10" s="30" t="s">
        <v>303</v>
      </c>
      <c r="D10" s="78">
        <f>15500+15000</f>
        <v>30500</v>
      </c>
    </row>
    <row r="11" spans="1:5" x14ac:dyDescent="0.2">
      <c r="B11" s="76" t="s">
        <v>2</v>
      </c>
      <c r="C11" s="30" t="s">
        <v>304</v>
      </c>
      <c r="D11" s="81">
        <v>5000</v>
      </c>
    </row>
    <row r="12" spans="1:5" x14ac:dyDescent="0.2">
      <c r="B12" s="113" t="s">
        <v>306</v>
      </c>
      <c r="C12" s="113"/>
      <c r="D12" s="113"/>
    </row>
    <row r="13" spans="1:5" x14ac:dyDescent="0.2">
      <c r="B13" s="76" t="s">
        <v>1</v>
      </c>
      <c r="C13" s="30" t="s">
        <v>303</v>
      </c>
      <c r="D13" s="78">
        <f>44300+11000</f>
        <v>55300</v>
      </c>
    </row>
    <row r="14" spans="1:5" x14ac:dyDescent="0.2">
      <c r="B14" s="113" t="s">
        <v>307</v>
      </c>
      <c r="C14" s="113"/>
      <c r="D14" s="113"/>
    </row>
    <row r="15" spans="1:5" x14ac:dyDescent="0.2">
      <c r="B15" s="76" t="s">
        <v>1</v>
      </c>
      <c r="C15" s="30" t="s">
        <v>303</v>
      </c>
      <c r="D15" s="78">
        <v>249795</v>
      </c>
    </row>
    <row r="16" spans="1:5" x14ac:dyDescent="0.2">
      <c r="B16" s="113" t="s">
        <v>252</v>
      </c>
      <c r="C16" s="113"/>
      <c r="D16" s="113"/>
    </row>
    <row r="17" spans="2:4" x14ac:dyDescent="0.2">
      <c r="B17" s="76" t="s">
        <v>1</v>
      </c>
      <c r="C17" s="30" t="s">
        <v>303</v>
      </c>
      <c r="D17" s="78">
        <f>7560-80+1940-40+5120-40-950</f>
        <v>13510</v>
      </c>
    </row>
    <row r="18" spans="2:4" x14ac:dyDescent="0.2">
      <c r="B18" s="110" t="s">
        <v>308</v>
      </c>
      <c r="C18" s="111"/>
      <c r="D18" s="112"/>
    </row>
    <row r="19" spans="2:4" x14ac:dyDescent="0.2">
      <c r="B19" s="76" t="s">
        <v>1</v>
      </c>
      <c r="C19" s="76" t="s">
        <v>309</v>
      </c>
      <c r="D19" s="78">
        <f>43205.73+9030.75</f>
        <v>52236.480000000003</v>
      </c>
    </row>
    <row r="22" spans="2:4" x14ac:dyDescent="0.2">
      <c r="B22" s="86" t="s">
        <v>286</v>
      </c>
      <c r="C22" s="87" t="s">
        <v>16</v>
      </c>
      <c r="D22" s="86" t="s">
        <v>278</v>
      </c>
    </row>
    <row r="23" spans="2:4" x14ac:dyDescent="0.2">
      <c r="B23" s="76" t="s">
        <v>1</v>
      </c>
      <c r="C23" s="30" t="s">
        <v>25</v>
      </c>
      <c r="D23" s="89">
        <f>SUM(D19,D17,D15,D13,D10,D7,D4)</f>
        <v>443251.48</v>
      </c>
    </row>
    <row r="24" spans="2:4" x14ac:dyDescent="0.2">
      <c r="B24" s="76" t="s">
        <v>2</v>
      </c>
      <c r="C24" s="30" t="s">
        <v>26</v>
      </c>
      <c r="D24" s="89">
        <f>SUM(D11,D8,D5)</f>
        <v>23000</v>
      </c>
    </row>
  </sheetData>
  <mergeCells count="8">
    <mergeCell ref="B18:D18"/>
    <mergeCell ref="B14:D14"/>
    <mergeCell ref="B16:D16"/>
    <mergeCell ref="B1:D1"/>
    <mergeCell ref="B3:D3"/>
    <mergeCell ref="B6:D6"/>
    <mergeCell ref="B9:D9"/>
    <mergeCell ref="B12:D1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pane ySplit="2" topLeftCell="A5" activePane="bottomLeft" state="frozen"/>
      <selection pane="bottomLeft" activeCell="O8" sqref="O8"/>
    </sheetView>
  </sheetViews>
  <sheetFormatPr defaultRowHeight="12.75" x14ac:dyDescent="0.2"/>
  <cols>
    <col min="1" max="1" width="4.5703125" style="22" customWidth="1"/>
    <col min="2" max="2" width="11.85546875" style="22" customWidth="1"/>
    <col min="3" max="3" width="15.7109375" style="22" customWidth="1"/>
    <col min="4" max="4" width="13" style="22" hidden="1" customWidth="1"/>
    <col min="5" max="5" width="13" style="22" customWidth="1"/>
    <col min="6" max="6" width="11.28515625" style="22" hidden="1" customWidth="1"/>
    <col min="7" max="7" width="10.85546875" style="22" hidden="1" customWidth="1"/>
    <col min="8" max="8" width="10.5703125" style="22" hidden="1" customWidth="1"/>
    <col min="9" max="9" width="10.28515625" style="22" hidden="1" customWidth="1"/>
    <col min="10" max="10" width="12.42578125" style="22" hidden="1" customWidth="1"/>
    <col min="11" max="11" width="19" style="22" bestFit="1" customWidth="1"/>
    <col min="12" max="12" width="10.85546875" style="22" customWidth="1"/>
    <col min="13" max="14" width="11.140625" style="22" customWidth="1"/>
    <col min="15" max="15" width="11" style="22" customWidth="1"/>
    <col min="16" max="16" width="30.7109375" style="22" bestFit="1" customWidth="1"/>
    <col min="17" max="16384" width="9.140625" style="22"/>
  </cols>
  <sheetData>
    <row r="1" spans="1:16" x14ac:dyDescent="0.2">
      <c r="A1" s="114" t="s">
        <v>255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ht="25.5" x14ac:dyDescent="0.2">
      <c r="A2" s="26" t="s">
        <v>0</v>
      </c>
      <c r="B2" s="26" t="s">
        <v>27</v>
      </c>
      <c r="C2" s="26" t="s">
        <v>59</v>
      </c>
      <c r="D2" s="26" t="s">
        <v>58</v>
      </c>
      <c r="E2" s="26" t="s">
        <v>28</v>
      </c>
      <c r="F2" s="26" t="s">
        <v>55</v>
      </c>
      <c r="G2" s="26" t="s">
        <v>56</v>
      </c>
      <c r="H2" s="26" t="s">
        <v>54</v>
      </c>
      <c r="I2" s="26" t="s">
        <v>29</v>
      </c>
      <c r="J2" s="48" t="s">
        <v>30</v>
      </c>
      <c r="K2" s="49" t="s">
        <v>271</v>
      </c>
      <c r="L2" s="26" t="s">
        <v>31</v>
      </c>
      <c r="M2" s="26" t="s">
        <v>32</v>
      </c>
      <c r="N2" s="26" t="s">
        <v>257</v>
      </c>
      <c r="O2" s="26" t="s">
        <v>33</v>
      </c>
      <c r="P2" s="26" t="s">
        <v>57</v>
      </c>
    </row>
    <row r="3" spans="1:16" s="25" customFormat="1" ht="28.5" customHeight="1" x14ac:dyDescent="0.2">
      <c r="A3" s="34" t="s">
        <v>1</v>
      </c>
      <c r="B3" s="34" t="s">
        <v>67</v>
      </c>
      <c r="C3" s="35" t="s">
        <v>68</v>
      </c>
      <c r="D3" s="35" t="s">
        <v>91</v>
      </c>
      <c r="E3" s="34" t="s">
        <v>163</v>
      </c>
      <c r="F3" s="34">
        <v>2299</v>
      </c>
      <c r="G3" s="34" t="s">
        <v>74</v>
      </c>
      <c r="H3" s="34">
        <v>6</v>
      </c>
      <c r="I3" s="34">
        <v>2014</v>
      </c>
      <c r="J3" s="36" t="s">
        <v>69</v>
      </c>
      <c r="K3" s="37">
        <v>98000</v>
      </c>
      <c r="L3" s="34" t="s">
        <v>256</v>
      </c>
      <c r="M3" s="34" t="str">
        <f>L3</f>
        <v>22.08.2017 21.08.2018</v>
      </c>
      <c r="N3" s="34" t="s">
        <v>62</v>
      </c>
      <c r="O3" s="34" t="str">
        <f>M3</f>
        <v>22.08.2017 21.08.2018</v>
      </c>
      <c r="P3" s="44" t="s">
        <v>70</v>
      </c>
    </row>
    <row r="4" spans="1:16" s="25" customFormat="1" ht="30" customHeight="1" x14ac:dyDescent="0.2">
      <c r="A4" s="34" t="s">
        <v>2</v>
      </c>
      <c r="B4" s="34" t="s">
        <v>71</v>
      </c>
      <c r="C4" s="35" t="s">
        <v>72</v>
      </c>
      <c r="D4" s="35" t="s">
        <v>73</v>
      </c>
      <c r="E4" s="34" t="s">
        <v>163</v>
      </c>
      <c r="F4" s="34">
        <v>2469</v>
      </c>
      <c r="G4" s="36" t="s">
        <v>75</v>
      </c>
      <c r="H4" s="34">
        <v>9</v>
      </c>
      <c r="I4" s="34">
        <v>1993</v>
      </c>
      <c r="J4" s="36" t="s">
        <v>76</v>
      </c>
      <c r="K4" s="37" t="s">
        <v>62</v>
      </c>
      <c r="L4" s="34" t="s">
        <v>258</v>
      </c>
      <c r="M4" s="37" t="s">
        <v>62</v>
      </c>
      <c r="N4" s="37" t="s">
        <v>62</v>
      </c>
      <c r="O4" s="34" t="str">
        <f>L4</f>
        <v>09.01.2017 08.01.2018</v>
      </c>
      <c r="P4" s="44" t="s">
        <v>77</v>
      </c>
    </row>
    <row r="5" spans="1:16" s="25" customFormat="1" ht="25.5" x14ac:dyDescent="0.2">
      <c r="A5" s="34" t="s">
        <v>3</v>
      </c>
      <c r="B5" s="34" t="s">
        <v>78</v>
      </c>
      <c r="C5" s="35" t="s">
        <v>79</v>
      </c>
      <c r="D5" s="35" t="s">
        <v>80</v>
      </c>
      <c r="E5" s="34" t="s">
        <v>229</v>
      </c>
      <c r="F5" s="34">
        <v>2417</v>
      </c>
      <c r="G5" s="34" t="s">
        <v>81</v>
      </c>
      <c r="H5" s="34">
        <v>6</v>
      </c>
      <c r="I5" s="34">
        <v>1997</v>
      </c>
      <c r="J5" s="36" t="s">
        <v>82</v>
      </c>
      <c r="K5" s="37" t="s">
        <v>62</v>
      </c>
      <c r="L5" s="34" t="s">
        <v>259</v>
      </c>
      <c r="M5" s="37" t="s">
        <v>62</v>
      </c>
      <c r="N5" s="37" t="s">
        <v>62</v>
      </c>
      <c r="O5" s="34" t="str">
        <f>L5</f>
        <v>02.03.2017 01.03.2018</v>
      </c>
      <c r="P5" s="44" t="s">
        <v>83</v>
      </c>
    </row>
    <row r="6" spans="1:16" s="25" customFormat="1" ht="25.5" x14ac:dyDescent="0.2">
      <c r="A6" s="34" t="s">
        <v>4</v>
      </c>
      <c r="B6" s="34" t="s">
        <v>84</v>
      </c>
      <c r="C6" s="35" t="s">
        <v>72</v>
      </c>
      <c r="D6" s="35" t="s">
        <v>85</v>
      </c>
      <c r="E6" s="34" t="s">
        <v>229</v>
      </c>
      <c r="F6" s="34">
        <v>2402</v>
      </c>
      <c r="G6" s="34" t="s">
        <v>86</v>
      </c>
      <c r="H6" s="34">
        <v>6</v>
      </c>
      <c r="I6" s="34">
        <v>2008</v>
      </c>
      <c r="J6" s="36" t="s">
        <v>87</v>
      </c>
      <c r="K6" s="37">
        <v>48000</v>
      </c>
      <c r="L6" s="34" t="s">
        <v>260</v>
      </c>
      <c r="M6" s="34" t="str">
        <f>L6</f>
        <v>13.07.2017 12.07.2018</v>
      </c>
      <c r="N6" s="34" t="s">
        <v>62</v>
      </c>
      <c r="O6" s="34" t="str">
        <f>M6</f>
        <v>13.07.2017 12.07.2018</v>
      </c>
      <c r="P6" s="44" t="s">
        <v>88</v>
      </c>
    </row>
    <row r="7" spans="1:16" s="25" customFormat="1" ht="25.5" x14ac:dyDescent="0.2">
      <c r="A7" s="34" t="s">
        <v>5</v>
      </c>
      <c r="B7" s="34" t="s">
        <v>89</v>
      </c>
      <c r="C7" s="35" t="s">
        <v>90</v>
      </c>
      <c r="D7" s="35" t="s">
        <v>92</v>
      </c>
      <c r="E7" s="34" t="s">
        <v>93</v>
      </c>
      <c r="F7" s="34" t="s">
        <v>62</v>
      </c>
      <c r="G7" s="34" t="s">
        <v>94</v>
      </c>
      <c r="H7" s="34" t="s">
        <v>62</v>
      </c>
      <c r="I7" s="34">
        <v>1976</v>
      </c>
      <c r="J7" s="36" t="s">
        <v>95</v>
      </c>
      <c r="K7" s="37" t="s">
        <v>62</v>
      </c>
      <c r="L7" s="34" t="s">
        <v>261</v>
      </c>
      <c r="M7" s="37" t="s">
        <v>62</v>
      </c>
      <c r="N7" s="37" t="s">
        <v>62</v>
      </c>
      <c r="O7" s="34" t="s">
        <v>62</v>
      </c>
      <c r="P7" s="44" t="s">
        <v>88</v>
      </c>
    </row>
    <row r="8" spans="1:16" s="25" customFormat="1" ht="30" customHeight="1" x14ac:dyDescent="0.2">
      <c r="A8" s="34" t="s">
        <v>6</v>
      </c>
      <c r="B8" s="34" t="s">
        <v>96</v>
      </c>
      <c r="C8" s="35" t="s">
        <v>97</v>
      </c>
      <c r="D8" s="35">
        <v>266</v>
      </c>
      <c r="E8" s="34" t="s">
        <v>229</v>
      </c>
      <c r="F8" s="34">
        <v>6842</v>
      </c>
      <c r="G8" s="34" t="s">
        <v>62</v>
      </c>
      <c r="H8" s="34">
        <v>6</v>
      </c>
      <c r="I8" s="34">
        <v>1990</v>
      </c>
      <c r="J8" s="36" t="s">
        <v>98</v>
      </c>
      <c r="K8" s="37">
        <v>52800</v>
      </c>
      <c r="L8" s="34" t="s">
        <v>262</v>
      </c>
      <c r="M8" s="34" t="str">
        <f>L8</f>
        <v>18.06.2017 17.06.2018</v>
      </c>
      <c r="N8" s="34" t="s">
        <v>62</v>
      </c>
      <c r="O8" s="34" t="str">
        <f>M8</f>
        <v>18.06.2017 17.06.2018</v>
      </c>
      <c r="P8" s="44" t="s">
        <v>99</v>
      </c>
    </row>
    <row r="9" spans="1:16" s="25" customFormat="1" ht="25.5" x14ac:dyDescent="0.2">
      <c r="A9" s="34" t="s">
        <v>7</v>
      </c>
      <c r="B9" s="34" t="s">
        <v>100</v>
      </c>
      <c r="C9" s="35" t="s">
        <v>101</v>
      </c>
      <c r="D9" s="35">
        <v>4</v>
      </c>
      <c r="E9" s="34" t="s">
        <v>229</v>
      </c>
      <c r="F9" s="34">
        <v>11100</v>
      </c>
      <c r="G9" s="34" t="s">
        <v>62</v>
      </c>
      <c r="H9" s="34">
        <v>4</v>
      </c>
      <c r="I9" s="34">
        <v>1991</v>
      </c>
      <c r="J9" s="36" t="s">
        <v>102</v>
      </c>
      <c r="K9" s="37" t="s">
        <v>62</v>
      </c>
      <c r="L9" s="34" t="s">
        <v>263</v>
      </c>
      <c r="M9" s="37" t="s">
        <v>62</v>
      </c>
      <c r="N9" s="37" t="s">
        <v>62</v>
      </c>
      <c r="O9" s="34" t="s">
        <v>263</v>
      </c>
      <c r="P9" s="44" t="s">
        <v>99</v>
      </c>
    </row>
    <row r="10" spans="1:16" s="25" customFormat="1" ht="30" customHeight="1" x14ac:dyDescent="0.2">
      <c r="A10" s="34" t="s">
        <v>8</v>
      </c>
      <c r="B10" s="34" t="s">
        <v>104</v>
      </c>
      <c r="C10" s="35" t="s">
        <v>105</v>
      </c>
      <c r="D10" s="35">
        <v>244</v>
      </c>
      <c r="E10" s="34" t="s">
        <v>229</v>
      </c>
      <c r="F10" s="34" t="s">
        <v>62</v>
      </c>
      <c r="G10" s="34" t="s">
        <v>62</v>
      </c>
      <c r="H10" s="34">
        <v>6</v>
      </c>
      <c r="I10" s="34">
        <v>1983</v>
      </c>
      <c r="J10" s="36" t="s">
        <v>106</v>
      </c>
      <c r="K10" s="37" t="s">
        <v>62</v>
      </c>
      <c r="L10" s="34" t="s">
        <v>264</v>
      </c>
      <c r="M10" s="37" t="s">
        <v>62</v>
      </c>
      <c r="N10" s="37" t="s">
        <v>62</v>
      </c>
      <c r="O10" s="34" t="str">
        <f>L10</f>
        <v>25.02.2017 24.02.2018</v>
      </c>
      <c r="P10" s="44" t="s">
        <v>107</v>
      </c>
    </row>
    <row r="11" spans="1:16" s="25" customFormat="1" ht="25.5" x14ac:dyDescent="0.2">
      <c r="A11" s="34" t="s">
        <v>9</v>
      </c>
      <c r="B11" s="34" t="s">
        <v>103</v>
      </c>
      <c r="C11" s="35" t="s">
        <v>72</v>
      </c>
      <c r="D11" s="35" t="s">
        <v>85</v>
      </c>
      <c r="E11" s="34" t="s">
        <v>229</v>
      </c>
      <c r="F11" s="34">
        <v>2496</v>
      </c>
      <c r="G11" s="34" t="s">
        <v>108</v>
      </c>
      <c r="H11" s="34">
        <v>9</v>
      </c>
      <c r="I11" s="34">
        <v>1991</v>
      </c>
      <c r="J11" s="36" t="s">
        <v>109</v>
      </c>
      <c r="K11" s="37" t="s">
        <v>62</v>
      </c>
      <c r="L11" s="34" t="s">
        <v>265</v>
      </c>
      <c r="M11" s="37" t="s">
        <v>62</v>
      </c>
      <c r="N11" s="37" t="s">
        <v>62</v>
      </c>
      <c r="O11" s="34" t="s">
        <v>265</v>
      </c>
      <c r="P11" s="44" t="s">
        <v>110</v>
      </c>
    </row>
    <row r="12" spans="1:16" s="25" customFormat="1" ht="25.5" x14ac:dyDescent="0.2">
      <c r="A12" s="34" t="s">
        <v>10</v>
      </c>
      <c r="B12" s="34" t="s">
        <v>111</v>
      </c>
      <c r="C12" s="35" t="s">
        <v>112</v>
      </c>
      <c r="D12" s="35" t="s">
        <v>113</v>
      </c>
      <c r="E12" s="34" t="s">
        <v>229</v>
      </c>
      <c r="F12" s="34">
        <v>2299</v>
      </c>
      <c r="G12" s="34" t="s">
        <v>114</v>
      </c>
      <c r="H12" s="34">
        <v>6</v>
      </c>
      <c r="I12" s="34">
        <v>1996</v>
      </c>
      <c r="J12" s="36" t="s">
        <v>115</v>
      </c>
      <c r="K12" s="37" t="s">
        <v>62</v>
      </c>
      <c r="L12" s="34" t="s">
        <v>266</v>
      </c>
      <c r="M12" s="37" t="s">
        <v>62</v>
      </c>
      <c r="N12" s="37" t="s">
        <v>62</v>
      </c>
      <c r="O12" s="34" t="str">
        <f>L12</f>
        <v>22.10.2017 21.10.2018</v>
      </c>
      <c r="P12" s="44" t="s">
        <v>116</v>
      </c>
    </row>
    <row r="13" spans="1:16" s="25" customFormat="1" ht="25.5" x14ac:dyDescent="0.2">
      <c r="A13" s="34" t="s">
        <v>11</v>
      </c>
      <c r="B13" s="34" t="s">
        <v>117</v>
      </c>
      <c r="C13" s="35" t="s">
        <v>105</v>
      </c>
      <c r="D13" s="35">
        <v>244</v>
      </c>
      <c r="E13" s="34" t="s">
        <v>229</v>
      </c>
      <c r="F13" s="34">
        <v>6842</v>
      </c>
      <c r="G13" s="34" t="s">
        <v>62</v>
      </c>
      <c r="H13" s="34">
        <v>6</v>
      </c>
      <c r="I13" s="34">
        <v>1988</v>
      </c>
      <c r="J13" s="36" t="s">
        <v>118</v>
      </c>
      <c r="K13" s="37" t="s">
        <v>62</v>
      </c>
      <c r="L13" s="34" t="s">
        <v>267</v>
      </c>
      <c r="M13" s="37" t="s">
        <v>62</v>
      </c>
      <c r="N13" s="37" t="s">
        <v>62</v>
      </c>
      <c r="O13" s="34" t="str">
        <f>L13</f>
        <v>11.12.2016 10.12.2017</v>
      </c>
      <c r="P13" s="44" t="s">
        <v>119</v>
      </c>
    </row>
    <row r="14" spans="1:16" s="25" customFormat="1" ht="25.5" x14ac:dyDescent="0.2">
      <c r="A14" s="34" t="s">
        <v>12</v>
      </c>
      <c r="B14" s="34" t="s">
        <v>120</v>
      </c>
      <c r="C14" s="35" t="s">
        <v>105</v>
      </c>
      <c r="D14" s="35">
        <v>266</v>
      </c>
      <c r="E14" s="34" t="s">
        <v>229</v>
      </c>
      <c r="F14" s="34">
        <v>6482</v>
      </c>
      <c r="G14" s="34" t="s">
        <v>62</v>
      </c>
      <c r="H14" s="34">
        <v>6</v>
      </c>
      <c r="I14" s="34">
        <v>1978</v>
      </c>
      <c r="J14" s="36" t="s">
        <v>121</v>
      </c>
      <c r="K14" s="37" t="s">
        <v>62</v>
      </c>
      <c r="L14" s="34" t="s">
        <v>268</v>
      </c>
      <c r="M14" s="37" t="s">
        <v>62</v>
      </c>
      <c r="N14" s="37" t="s">
        <v>62</v>
      </c>
      <c r="O14" s="34" t="str">
        <f>L14</f>
        <v>06.07.2017 05.07.2018</v>
      </c>
      <c r="P14" s="44" t="s">
        <v>122</v>
      </c>
    </row>
    <row r="15" spans="1:16" s="25" customFormat="1" ht="25.5" x14ac:dyDescent="0.2">
      <c r="A15" s="34" t="s">
        <v>13</v>
      </c>
      <c r="B15" s="34" t="s">
        <v>123</v>
      </c>
      <c r="C15" s="35" t="s">
        <v>124</v>
      </c>
      <c r="D15" s="35">
        <v>7</v>
      </c>
      <c r="E15" s="34" t="s">
        <v>229</v>
      </c>
      <c r="F15" s="34">
        <v>1976</v>
      </c>
      <c r="G15" s="34" t="s">
        <v>62</v>
      </c>
      <c r="H15" s="34">
        <v>6</v>
      </c>
      <c r="I15" s="34">
        <v>1976</v>
      </c>
      <c r="J15" s="36" t="s">
        <v>125</v>
      </c>
      <c r="K15" s="37" t="s">
        <v>62</v>
      </c>
      <c r="L15" s="34" t="s">
        <v>269</v>
      </c>
      <c r="M15" s="37" t="s">
        <v>62</v>
      </c>
      <c r="N15" s="37" t="s">
        <v>62</v>
      </c>
      <c r="O15" s="34" t="str">
        <f>L15</f>
        <v>01.01.2017 31.12.2017</v>
      </c>
      <c r="P15" s="44" t="s">
        <v>126</v>
      </c>
    </row>
    <row r="16" spans="1:16" s="25" customFormat="1" ht="25.5" x14ac:dyDescent="0.2">
      <c r="A16" s="34" t="s">
        <v>34</v>
      </c>
      <c r="B16" s="34" t="s">
        <v>66</v>
      </c>
      <c r="C16" s="35" t="s">
        <v>127</v>
      </c>
      <c r="D16" s="35" t="s">
        <v>128</v>
      </c>
      <c r="E16" s="34" t="s">
        <v>131</v>
      </c>
      <c r="F16" s="34">
        <v>4400</v>
      </c>
      <c r="G16" s="34" t="s">
        <v>129</v>
      </c>
      <c r="H16" s="34">
        <v>1</v>
      </c>
      <c r="I16" s="34">
        <v>2007</v>
      </c>
      <c r="J16" s="36" t="s">
        <v>130</v>
      </c>
      <c r="K16" s="38">
        <v>48000</v>
      </c>
      <c r="L16" s="34" t="s">
        <v>270</v>
      </c>
      <c r="M16" s="34" t="str">
        <f>L16</f>
        <v>19.03.2017 18.03.2018</v>
      </c>
      <c r="N16" s="34" t="s">
        <v>62</v>
      </c>
      <c r="O16" s="34" t="str">
        <f>M16</f>
        <v>19.03.2017 18.03.2018</v>
      </c>
      <c r="P16" s="44" t="s">
        <v>132</v>
      </c>
    </row>
    <row r="17" spans="1:16" s="25" customFormat="1" ht="25.5" x14ac:dyDescent="0.2">
      <c r="A17" s="34" t="s">
        <v>35</v>
      </c>
      <c r="B17" s="34" t="s">
        <v>133</v>
      </c>
      <c r="C17" s="35" t="s">
        <v>134</v>
      </c>
      <c r="D17" s="35" t="s">
        <v>135</v>
      </c>
      <c r="E17" s="34" t="s">
        <v>229</v>
      </c>
      <c r="F17" s="34">
        <v>2488</v>
      </c>
      <c r="G17" s="34">
        <v>1080</v>
      </c>
      <c r="H17" s="34">
        <v>5</v>
      </c>
      <c r="I17" s="34">
        <v>2009</v>
      </c>
      <c r="J17" s="36" t="s">
        <v>136</v>
      </c>
      <c r="K17" s="38">
        <v>38400</v>
      </c>
      <c r="L17" s="34" t="s">
        <v>272</v>
      </c>
      <c r="M17" s="34" t="s">
        <v>272</v>
      </c>
      <c r="N17" s="34" t="s">
        <v>62</v>
      </c>
      <c r="O17" s="34" t="str">
        <f>M17</f>
        <v>30.12.2016 29.12.2017</v>
      </c>
      <c r="P17" s="44" t="s">
        <v>132</v>
      </c>
    </row>
    <row r="18" spans="1:16" s="25" customFormat="1" ht="25.5" x14ac:dyDescent="0.2">
      <c r="A18" s="34" t="s">
        <v>36</v>
      </c>
      <c r="B18" s="34" t="s">
        <v>140</v>
      </c>
      <c r="C18" s="35" t="s">
        <v>137</v>
      </c>
      <c r="D18" s="35" t="s">
        <v>138</v>
      </c>
      <c r="E18" s="34" t="s">
        <v>165</v>
      </c>
      <c r="F18" s="34" t="s">
        <v>62</v>
      </c>
      <c r="G18" s="34">
        <v>480</v>
      </c>
      <c r="H18" s="34" t="s">
        <v>62</v>
      </c>
      <c r="I18" s="34">
        <v>2008</v>
      </c>
      <c r="J18" s="36" t="s">
        <v>139</v>
      </c>
      <c r="K18" s="38" t="s">
        <v>62</v>
      </c>
      <c r="L18" s="34" t="s">
        <v>273</v>
      </c>
      <c r="M18" s="37" t="s">
        <v>62</v>
      </c>
      <c r="N18" s="37" t="s">
        <v>62</v>
      </c>
      <c r="O18" s="34" t="s">
        <v>62</v>
      </c>
      <c r="P18" s="44" t="s">
        <v>132</v>
      </c>
    </row>
    <row r="19" spans="1:16" s="25" customFormat="1" ht="25.5" x14ac:dyDescent="0.2">
      <c r="A19" s="34" t="s">
        <v>37</v>
      </c>
      <c r="B19" s="34" t="s">
        <v>141</v>
      </c>
      <c r="C19" s="35" t="s">
        <v>142</v>
      </c>
      <c r="D19" s="35" t="s">
        <v>143</v>
      </c>
      <c r="E19" s="34" t="s">
        <v>166</v>
      </c>
      <c r="F19" s="34">
        <v>1560</v>
      </c>
      <c r="G19" s="34">
        <v>830</v>
      </c>
      <c r="H19" s="34">
        <v>3</v>
      </c>
      <c r="I19" s="34">
        <v>2012</v>
      </c>
      <c r="J19" s="36" t="s">
        <v>144</v>
      </c>
      <c r="K19" s="38">
        <v>36000</v>
      </c>
      <c r="L19" s="34" t="s">
        <v>268</v>
      </c>
      <c r="M19" s="34" t="str">
        <f>L19</f>
        <v>06.07.2017 05.07.2018</v>
      </c>
      <c r="N19" s="34" t="str">
        <f>M19</f>
        <v>06.07.2017 05.07.2018</v>
      </c>
      <c r="O19" s="34" t="str">
        <f>N19</f>
        <v>06.07.2017 05.07.2018</v>
      </c>
      <c r="P19" s="44" t="s">
        <v>132</v>
      </c>
    </row>
    <row r="20" spans="1:16" s="25" customFormat="1" ht="25.5" x14ac:dyDescent="0.2">
      <c r="A20" s="34" t="s">
        <v>38</v>
      </c>
      <c r="B20" s="34" t="s">
        <v>145</v>
      </c>
      <c r="C20" s="35" t="s">
        <v>146</v>
      </c>
      <c r="D20" s="35" t="s">
        <v>147</v>
      </c>
      <c r="E20" s="34" t="s">
        <v>165</v>
      </c>
      <c r="F20" s="34" t="s">
        <v>62</v>
      </c>
      <c r="G20" s="34" t="s">
        <v>148</v>
      </c>
      <c r="H20" s="34" t="s">
        <v>62</v>
      </c>
      <c r="I20" s="34">
        <v>2013</v>
      </c>
      <c r="J20" s="36" t="s">
        <v>149</v>
      </c>
      <c r="K20" s="38" t="s">
        <v>62</v>
      </c>
      <c r="L20" s="34" t="s">
        <v>274</v>
      </c>
      <c r="M20" s="37" t="s">
        <v>62</v>
      </c>
      <c r="N20" s="37" t="s">
        <v>62</v>
      </c>
      <c r="O20" s="34" t="s">
        <v>62</v>
      </c>
      <c r="P20" s="44" t="s">
        <v>132</v>
      </c>
    </row>
    <row r="21" spans="1:16" s="25" customFormat="1" ht="25.5" x14ac:dyDescent="0.2">
      <c r="A21" s="34" t="s">
        <v>39</v>
      </c>
      <c r="B21" s="34" t="s">
        <v>150</v>
      </c>
      <c r="C21" s="35" t="s">
        <v>151</v>
      </c>
      <c r="D21" s="35" t="s">
        <v>152</v>
      </c>
      <c r="E21" s="34" t="s">
        <v>164</v>
      </c>
      <c r="F21" s="34">
        <v>4525</v>
      </c>
      <c r="G21" s="34" t="s">
        <v>62</v>
      </c>
      <c r="H21" s="34" t="s">
        <v>153</v>
      </c>
      <c r="I21" s="34">
        <v>2013</v>
      </c>
      <c r="J21" s="36" t="s">
        <v>154</v>
      </c>
      <c r="K21" s="38">
        <v>180000</v>
      </c>
      <c r="L21" s="34" t="s">
        <v>275</v>
      </c>
      <c r="M21" s="34" t="str">
        <f>L21</f>
        <v>17.08.2017 16.08.2018</v>
      </c>
      <c r="N21" s="34" t="s">
        <v>62</v>
      </c>
      <c r="O21" s="34" t="str">
        <f>M21</f>
        <v>17.08.2017 16.08.2018</v>
      </c>
      <c r="P21" s="44" t="s">
        <v>132</v>
      </c>
    </row>
    <row r="22" spans="1:16" s="25" customFormat="1" ht="25.5" x14ac:dyDescent="0.2">
      <c r="A22" s="34" t="s">
        <v>40</v>
      </c>
      <c r="B22" s="34" t="s">
        <v>155</v>
      </c>
      <c r="C22" s="35" t="s">
        <v>156</v>
      </c>
      <c r="D22" s="35" t="s">
        <v>157</v>
      </c>
      <c r="E22" s="34" t="s">
        <v>165</v>
      </c>
      <c r="F22" s="34" t="s">
        <v>62</v>
      </c>
      <c r="G22" s="34" t="s">
        <v>158</v>
      </c>
      <c r="H22" s="34" t="s">
        <v>62</v>
      </c>
      <c r="I22" s="34">
        <v>2013</v>
      </c>
      <c r="J22" s="36" t="s">
        <v>159</v>
      </c>
      <c r="K22" s="38" t="s">
        <v>62</v>
      </c>
      <c r="L22" s="34" t="s">
        <v>274</v>
      </c>
      <c r="M22" s="37" t="s">
        <v>62</v>
      </c>
      <c r="N22" s="37" t="s">
        <v>62</v>
      </c>
      <c r="O22" s="34" t="s">
        <v>62</v>
      </c>
      <c r="P22" s="44" t="s">
        <v>132</v>
      </c>
    </row>
    <row r="23" spans="1:16" s="25" customFormat="1" ht="25.5" x14ac:dyDescent="0.2">
      <c r="A23" s="34" t="s">
        <v>41</v>
      </c>
      <c r="B23" s="34" t="s">
        <v>160</v>
      </c>
      <c r="C23" s="35" t="s">
        <v>142</v>
      </c>
      <c r="D23" s="35" t="s">
        <v>143</v>
      </c>
      <c r="E23" s="34" t="s">
        <v>166</v>
      </c>
      <c r="F23" s="34">
        <v>1560</v>
      </c>
      <c r="G23" s="34" t="s">
        <v>161</v>
      </c>
      <c r="H23" s="34">
        <v>5</v>
      </c>
      <c r="I23" s="34">
        <v>2007</v>
      </c>
      <c r="J23" s="36" t="s">
        <v>162</v>
      </c>
      <c r="K23" s="38">
        <v>12000</v>
      </c>
      <c r="L23" s="34" t="s">
        <v>276</v>
      </c>
      <c r="M23" s="34" t="str">
        <f>L23</f>
        <v>25.11.2016 24.11.2017</v>
      </c>
      <c r="N23" s="34" t="str">
        <f>M23</f>
        <v>25.11.2016 24.11.2017</v>
      </c>
      <c r="O23" s="34" t="str">
        <f>N23</f>
        <v>25.11.2016 24.11.2017</v>
      </c>
      <c r="P23" s="44" t="s">
        <v>63</v>
      </c>
    </row>
    <row r="24" spans="1:16" x14ac:dyDescent="0.2">
      <c r="A24" s="39"/>
      <c r="B24" s="45"/>
      <c r="C24" s="40"/>
      <c r="D24" s="40"/>
      <c r="E24" s="41"/>
      <c r="F24" s="41"/>
      <c r="G24" s="41"/>
      <c r="H24" s="41"/>
      <c r="I24" s="41"/>
      <c r="J24" s="42"/>
      <c r="K24" s="46"/>
      <c r="L24" s="47"/>
      <c r="M24" s="47"/>
      <c r="N24" s="47"/>
      <c r="O24" s="41"/>
    </row>
    <row r="25" spans="1:16" x14ac:dyDescent="0.2">
      <c r="A25" s="39"/>
      <c r="B25" s="45"/>
      <c r="C25" s="40"/>
      <c r="D25" s="40"/>
      <c r="E25" s="41"/>
      <c r="F25" s="41"/>
      <c r="G25" s="41"/>
      <c r="H25" s="41"/>
      <c r="I25" s="41"/>
      <c r="J25" s="42"/>
      <c r="K25" s="43"/>
      <c r="L25" s="40"/>
      <c r="M25" s="40"/>
      <c r="N25" s="40"/>
      <c r="O25" s="41"/>
    </row>
  </sheetData>
  <mergeCells count="1">
    <mergeCell ref="A1:P1"/>
  </mergeCells>
  <phoneticPr fontId="3" type="noConversion"/>
  <pageMargins left="0.7" right="0.7" top="0.75" bottom="0.75" header="0.3" footer="0.3"/>
  <pageSetup paperSize="9" scale="73" fitToHeight="0" orientation="landscape" r:id="rId1"/>
  <ignoredErrors>
    <ignoredError sqref="J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8" sqref="D18"/>
    </sheetView>
  </sheetViews>
  <sheetFormatPr defaultRowHeight="15" x14ac:dyDescent="0.25"/>
  <cols>
    <col min="1" max="1" width="54.7109375" customWidth="1"/>
    <col min="2" max="2" width="26.5703125" customWidth="1"/>
    <col min="3" max="3" width="20.28515625" customWidth="1"/>
    <col min="4" max="4" width="28.140625" customWidth="1"/>
  </cols>
  <sheetData>
    <row r="1" spans="1:4" ht="15.75" thickBot="1" x14ac:dyDescent="0.3">
      <c r="A1" s="118" t="s">
        <v>292</v>
      </c>
      <c r="B1" s="119"/>
      <c r="C1" s="119"/>
      <c r="D1" s="119"/>
    </row>
    <row r="2" spans="1:4" ht="16.5" thickTop="1" thickBot="1" x14ac:dyDescent="0.3">
      <c r="A2" s="115" t="s">
        <v>323</v>
      </c>
      <c r="B2" s="116"/>
      <c r="C2" s="116"/>
      <c r="D2" s="117"/>
    </row>
    <row r="3" spans="1:4" ht="15.75" thickBot="1" x14ac:dyDescent="0.3">
      <c r="A3" s="90" t="s">
        <v>310</v>
      </c>
      <c r="B3" s="91" t="s">
        <v>311</v>
      </c>
      <c r="C3" s="91" t="s">
        <v>312</v>
      </c>
      <c r="D3" s="92" t="s">
        <v>313</v>
      </c>
    </row>
    <row r="4" spans="1:4" ht="16.5" thickTop="1" thickBot="1" x14ac:dyDescent="0.3">
      <c r="A4" s="93" t="s">
        <v>314</v>
      </c>
      <c r="B4" s="94">
        <v>0</v>
      </c>
      <c r="C4" s="94">
        <v>656.71</v>
      </c>
      <c r="D4" s="95">
        <f>SUM(B4:C4)</f>
        <v>656.71</v>
      </c>
    </row>
    <row r="5" spans="1:4" ht="15.75" thickBot="1" x14ac:dyDescent="0.3">
      <c r="A5" s="93" t="s">
        <v>315</v>
      </c>
      <c r="B5" s="94">
        <v>0</v>
      </c>
      <c r="C5" s="94">
        <v>0</v>
      </c>
      <c r="D5" s="95">
        <f t="shared" ref="D5:D12" si="0">SUM(B5:C5)</f>
        <v>0</v>
      </c>
    </row>
    <row r="6" spans="1:4" ht="15.75" thickBot="1" x14ac:dyDescent="0.3">
      <c r="A6" s="93" t="s">
        <v>316</v>
      </c>
      <c r="B6" s="94">
        <v>0</v>
      </c>
      <c r="C6" s="94">
        <v>0</v>
      </c>
      <c r="D6" s="95">
        <f t="shared" si="0"/>
        <v>0</v>
      </c>
    </row>
    <row r="7" spans="1:4" ht="15.75" thickBot="1" x14ac:dyDescent="0.3">
      <c r="A7" s="93" t="s">
        <v>317</v>
      </c>
      <c r="B7" s="94">
        <v>0</v>
      </c>
      <c r="C7" s="94">
        <v>0</v>
      </c>
      <c r="D7" s="95">
        <f t="shared" si="0"/>
        <v>0</v>
      </c>
    </row>
    <row r="8" spans="1:4" ht="15.75" thickBot="1" x14ac:dyDescent="0.3">
      <c r="A8" s="93" t="s">
        <v>318</v>
      </c>
      <c r="B8" s="94">
        <v>0</v>
      </c>
      <c r="C8" s="94">
        <v>0</v>
      </c>
      <c r="D8" s="95">
        <f t="shared" si="0"/>
        <v>0</v>
      </c>
    </row>
    <row r="9" spans="1:4" ht="15.75" thickBot="1" x14ac:dyDescent="0.3">
      <c r="A9" s="93" t="s">
        <v>319</v>
      </c>
      <c r="B9" s="94">
        <v>0</v>
      </c>
      <c r="C9" s="94">
        <v>16277</v>
      </c>
      <c r="D9" s="95">
        <f t="shared" si="0"/>
        <v>16277</v>
      </c>
    </row>
    <row r="10" spans="1:4" ht="15.75" thickBot="1" x14ac:dyDescent="0.3">
      <c r="A10" s="93" t="s">
        <v>320</v>
      </c>
      <c r="B10" s="94">
        <v>0</v>
      </c>
      <c r="C10" s="94">
        <v>2355.6</v>
      </c>
      <c r="D10" s="95">
        <f t="shared" si="0"/>
        <v>2355.6</v>
      </c>
    </row>
    <row r="11" spans="1:4" ht="15.75" thickBot="1" x14ac:dyDescent="0.3">
      <c r="A11" s="93" t="s">
        <v>321</v>
      </c>
      <c r="B11" s="94">
        <v>0</v>
      </c>
      <c r="C11" s="94">
        <v>0</v>
      </c>
      <c r="D11" s="95">
        <f t="shared" si="0"/>
        <v>0</v>
      </c>
    </row>
    <row r="12" spans="1:4" ht="15.75" thickBot="1" x14ac:dyDescent="0.3">
      <c r="A12" s="96" t="s">
        <v>322</v>
      </c>
      <c r="B12" s="97">
        <v>0</v>
      </c>
      <c r="C12" s="97">
        <v>75</v>
      </c>
      <c r="D12" s="98">
        <f t="shared" si="0"/>
        <v>75</v>
      </c>
    </row>
    <row r="13" spans="1:4" ht="15.75" thickTop="1" x14ac:dyDescent="0.25"/>
    <row r="14" spans="1:4" ht="42.75" customHeight="1" x14ac:dyDescent="0.25">
      <c r="A14" s="120" t="s">
        <v>324</v>
      </c>
      <c r="B14" s="120"/>
      <c r="C14" s="120"/>
      <c r="D14" s="120"/>
    </row>
  </sheetData>
  <mergeCells count="3">
    <mergeCell ref="A2:D2"/>
    <mergeCell ref="A1:D1"/>
    <mergeCell ref="A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"/>
  <sheetViews>
    <sheetView topLeftCell="A25" zoomScaleNormal="100" workbookViewId="0">
      <selection activeCell="C4" sqref="C4:D34"/>
    </sheetView>
  </sheetViews>
  <sheetFormatPr defaultRowHeight="12.75" x14ac:dyDescent="0.2"/>
  <cols>
    <col min="1" max="1" width="4.140625" style="59" customWidth="1"/>
    <col min="2" max="2" width="33" style="52" customWidth="1"/>
    <col min="3" max="3" width="55.42578125" style="52" customWidth="1"/>
    <col min="4" max="4" width="32.85546875" style="52" customWidth="1"/>
    <col min="5" max="36" width="9.140625" style="51"/>
    <col min="37" max="16384" width="9.140625" style="52"/>
  </cols>
  <sheetData>
    <row r="1" spans="1:4" ht="18.75" customHeight="1" x14ac:dyDescent="0.2">
      <c r="A1" s="121" t="s">
        <v>254</v>
      </c>
      <c r="B1" s="121"/>
      <c r="C1" s="121"/>
      <c r="D1" s="121"/>
    </row>
    <row r="2" spans="1:4" ht="21.75" customHeight="1" x14ac:dyDescent="0.2">
      <c r="A2" s="53" t="s">
        <v>0</v>
      </c>
      <c r="B2" s="53" t="s">
        <v>14</v>
      </c>
      <c r="C2" s="53" t="s">
        <v>60</v>
      </c>
      <c r="D2" s="53" t="s">
        <v>61</v>
      </c>
    </row>
    <row r="3" spans="1:4" ht="21.75" customHeight="1" x14ac:dyDescent="0.2">
      <c r="A3" s="121">
        <v>1</v>
      </c>
      <c r="B3" s="122" t="s">
        <v>251</v>
      </c>
      <c r="C3" s="122"/>
      <c r="D3" s="122"/>
    </row>
    <row r="4" spans="1:4" ht="30.75" customHeight="1" x14ac:dyDescent="0.2">
      <c r="A4" s="121"/>
      <c r="B4" s="54" t="s">
        <v>167</v>
      </c>
      <c r="C4" s="126" t="s">
        <v>250</v>
      </c>
      <c r="D4" s="126"/>
    </row>
    <row r="5" spans="1:4" ht="21.75" customHeight="1" x14ac:dyDescent="0.2">
      <c r="A5" s="121"/>
      <c r="B5" s="54" t="s">
        <v>168</v>
      </c>
      <c r="C5" s="126"/>
      <c r="D5" s="126"/>
    </row>
    <row r="6" spans="1:4" ht="21.75" customHeight="1" x14ac:dyDescent="0.2">
      <c r="A6" s="121"/>
      <c r="B6" s="54" t="s">
        <v>169</v>
      </c>
      <c r="C6" s="126"/>
      <c r="D6" s="126"/>
    </row>
    <row r="7" spans="1:4" ht="21.75" customHeight="1" x14ac:dyDescent="0.2">
      <c r="A7" s="121"/>
      <c r="B7" s="54" t="s">
        <v>167</v>
      </c>
      <c r="C7" s="126"/>
      <c r="D7" s="126"/>
    </row>
    <row r="8" spans="1:4" ht="21.75" customHeight="1" x14ac:dyDescent="0.2">
      <c r="A8" s="121"/>
      <c r="B8" s="54" t="s">
        <v>170</v>
      </c>
      <c r="C8" s="126"/>
      <c r="D8" s="126"/>
    </row>
    <row r="9" spans="1:4" ht="21.75" customHeight="1" x14ac:dyDescent="0.2">
      <c r="A9" s="121"/>
      <c r="B9" s="54" t="s">
        <v>171</v>
      </c>
      <c r="C9" s="126"/>
      <c r="D9" s="126"/>
    </row>
    <row r="10" spans="1:4" ht="21.75" customHeight="1" x14ac:dyDescent="0.2">
      <c r="A10" s="121"/>
      <c r="B10" s="54" t="s">
        <v>169</v>
      </c>
      <c r="C10" s="126"/>
      <c r="D10" s="126"/>
    </row>
    <row r="11" spans="1:4" ht="21.75" customHeight="1" x14ac:dyDescent="0.2">
      <c r="A11" s="121"/>
      <c r="B11" s="54" t="s">
        <v>171</v>
      </c>
      <c r="C11" s="126"/>
      <c r="D11" s="126"/>
    </row>
    <row r="12" spans="1:4" ht="21.75" customHeight="1" x14ac:dyDescent="0.2">
      <c r="A12" s="121"/>
      <c r="B12" s="54" t="s">
        <v>172</v>
      </c>
      <c r="C12" s="126"/>
      <c r="D12" s="126"/>
    </row>
    <row r="13" spans="1:4" ht="21.75" customHeight="1" x14ac:dyDescent="0.2">
      <c r="A13" s="121"/>
      <c r="B13" s="54" t="s">
        <v>169</v>
      </c>
      <c r="C13" s="126"/>
      <c r="D13" s="126"/>
    </row>
    <row r="14" spans="1:4" ht="21.75" customHeight="1" x14ac:dyDescent="0.2">
      <c r="A14" s="121"/>
      <c r="B14" s="54" t="s">
        <v>173</v>
      </c>
      <c r="C14" s="126"/>
      <c r="D14" s="126"/>
    </row>
    <row r="15" spans="1:4" ht="21.75" customHeight="1" x14ac:dyDescent="0.2">
      <c r="A15" s="121"/>
      <c r="B15" s="54" t="s">
        <v>169</v>
      </c>
      <c r="C15" s="126"/>
      <c r="D15" s="126"/>
    </row>
    <row r="16" spans="1:4" ht="21.75" customHeight="1" x14ac:dyDescent="0.2">
      <c r="A16" s="121"/>
      <c r="B16" s="54" t="s">
        <v>167</v>
      </c>
      <c r="C16" s="126"/>
      <c r="D16" s="126"/>
    </row>
    <row r="17" spans="1:4" ht="21.75" customHeight="1" x14ac:dyDescent="0.2">
      <c r="A17" s="121"/>
      <c r="B17" s="54" t="s">
        <v>168</v>
      </c>
      <c r="C17" s="126"/>
      <c r="D17" s="126"/>
    </row>
    <row r="18" spans="1:4" ht="21.75" customHeight="1" x14ac:dyDescent="0.2">
      <c r="A18" s="121"/>
      <c r="B18" s="54" t="s">
        <v>171</v>
      </c>
      <c r="C18" s="126"/>
      <c r="D18" s="126"/>
    </row>
    <row r="19" spans="1:4" ht="21.75" customHeight="1" x14ac:dyDescent="0.2">
      <c r="A19" s="121"/>
      <c r="B19" s="54" t="s">
        <v>174</v>
      </c>
      <c r="C19" s="126"/>
      <c r="D19" s="126"/>
    </row>
    <row r="20" spans="1:4" x14ac:dyDescent="0.2">
      <c r="A20" s="121"/>
      <c r="B20" s="54" t="s">
        <v>175</v>
      </c>
      <c r="C20" s="126"/>
      <c r="D20" s="126"/>
    </row>
    <row r="21" spans="1:4" x14ac:dyDescent="0.2">
      <c r="A21" s="121"/>
      <c r="B21" s="54" t="s">
        <v>176</v>
      </c>
      <c r="C21" s="126"/>
      <c r="D21" s="126"/>
    </row>
    <row r="22" spans="1:4" x14ac:dyDescent="0.2">
      <c r="A22" s="121"/>
      <c r="B22" s="54" t="s">
        <v>177</v>
      </c>
      <c r="C22" s="126"/>
      <c r="D22" s="126"/>
    </row>
    <row r="23" spans="1:4" ht="21.75" customHeight="1" x14ac:dyDescent="0.2">
      <c r="A23" s="121"/>
      <c r="B23" s="54" t="s">
        <v>241</v>
      </c>
      <c r="C23" s="126"/>
      <c r="D23" s="126"/>
    </row>
    <row r="24" spans="1:4" ht="21.75" customHeight="1" x14ac:dyDescent="0.2">
      <c r="A24" s="121"/>
      <c r="B24" s="54" t="s">
        <v>178</v>
      </c>
      <c r="C24" s="126"/>
      <c r="D24" s="126"/>
    </row>
    <row r="25" spans="1:4" ht="21.75" customHeight="1" x14ac:dyDescent="0.2">
      <c r="A25" s="121"/>
      <c r="B25" s="54" t="s">
        <v>179</v>
      </c>
      <c r="C25" s="126"/>
      <c r="D25" s="126"/>
    </row>
    <row r="26" spans="1:4" ht="21.75" customHeight="1" x14ac:dyDescent="0.2">
      <c r="A26" s="121"/>
      <c r="B26" s="54" t="s">
        <v>180</v>
      </c>
      <c r="C26" s="126"/>
      <c r="D26" s="126"/>
    </row>
    <row r="27" spans="1:4" ht="21.75" customHeight="1" x14ac:dyDescent="0.2">
      <c r="A27" s="121"/>
      <c r="B27" s="54" t="s">
        <v>181</v>
      </c>
      <c r="C27" s="126"/>
      <c r="D27" s="126"/>
    </row>
    <row r="28" spans="1:4" ht="26.25" customHeight="1" x14ac:dyDescent="0.2">
      <c r="A28" s="121"/>
      <c r="B28" s="54" t="s">
        <v>182</v>
      </c>
      <c r="C28" s="126"/>
      <c r="D28" s="126"/>
    </row>
    <row r="29" spans="1:4" ht="21.75" customHeight="1" x14ac:dyDescent="0.2">
      <c r="A29" s="121"/>
      <c r="B29" s="55" t="s">
        <v>167</v>
      </c>
      <c r="C29" s="126"/>
      <c r="D29" s="126"/>
    </row>
    <row r="30" spans="1:4" ht="25.5" x14ac:dyDescent="0.2">
      <c r="A30" s="121"/>
      <c r="B30" s="54" t="s">
        <v>185</v>
      </c>
      <c r="C30" s="126"/>
      <c r="D30" s="126"/>
    </row>
    <row r="31" spans="1:4" ht="25.5" x14ac:dyDescent="0.2">
      <c r="A31" s="121"/>
      <c r="B31" s="54" t="s">
        <v>188</v>
      </c>
      <c r="C31" s="126"/>
      <c r="D31" s="126"/>
    </row>
    <row r="32" spans="1:4" x14ac:dyDescent="0.2">
      <c r="A32" s="121"/>
      <c r="B32" s="54" t="s">
        <v>189</v>
      </c>
      <c r="C32" s="126"/>
      <c r="D32" s="126"/>
    </row>
    <row r="33" spans="1:36" ht="38.25" customHeight="1" x14ac:dyDescent="0.2">
      <c r="A33" s="121"/>
      <c r="B33" s="54" t="s">
        <v>223</v>
      </c>
      <c r="C33" s="126"/>
      <c r="D33" s="126"/>
      <c r="J33" s="50"/>
    </row>
    <row r="34" spans="1:36" x14ac:dyDescent="0.2">
      <c r="A34" s="121"/>
      <c r="B34" s="54" t="s">
        <v>224</v>
      </c>
      <c r="C34" s="126"/>
      <c r="D34" s="126"/>
      <c r="J34" s="50"/>
    </row>
    <row r="35" spans="1:36" s="56" customFormat="1" ht="21.75" customHeight="1" x14ac:dyDescent="0.2">
      <c r="A35" s="53">
        <v>2</v>
      </c>
      <c r="B35" s="124" t="s">
        <v>63</v>
      </c>
      <c r="C35" s="125"/>
      <c r="D35" s="125"/>
      <c r="E35" s="51"/>
      <c r="F35" s="51"/>
      <c r="G35" s="51"/>
      <c r="H35" s="51"/>
      <c r="I35" s="51"/>
      <c r="J35" s="50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</row>
    <row r="36" spans="1:36" s="56" customFormat="1" ht="21.75" customHeight="1" x14ac:dyDescent="0.2">
      <c r="A36" s="53">
        <v>3</v>
      </c>
      <c r="B36" s="122" t="s">
        <v>252</v>
      </c>
      <c r="C36" s="123"/>
      <c r="D36" s="123"/>
      <c r="E36" s="51"/>
      <c r="F36" s="51"/>
      <c r="G36" s="51"/>
      <c r="H36" s="51"/>
      <c r="I36" s="51"/>
      <c r="J36" s="50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</row>
    <row r="37" spans="1:36" s="56" customFormat="1" ht="16.5" customHeight="1" x14ac:dyDescent="0.2">
      <c r="A37" s="121">
        <v>4</v>
      </c>
      <c r="B37" s="122" t="s">
        <v>253</v>
      </c>
      <c r="C37" s="123"/>
      <c r="D37" s="123"/>
      <c r="E37" s="51"/>
      <c r="F37" s="51"/>
      <c r="G37" s="51"/>
      <c r="H37" s="51"/>
      <c r="I37" s="51"/>
      <c r="J37" s="50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</row>
    <row r="38" spans="1:36" ht="25.5" x14ac:dyDescent="0.2">
      <c r="A38" s="121"/>
      <c r="B38" s="55" t="s">
        <v>233</v>
      </c>
      <c r="C38" s="55" t="s">
        <v>244</v>
      </c>
      <c r="D38" s="57" t="s">
        <v>297</v>
      </c>
      <c r="J38" s="50"/>
    </row>
    <row r="39" spans="1:36" ht="25.5" x14ac:dyDescent="0.2">
      <c r="A39" s="121"/>
      <c r="B39" s="55" t="s">
        <v>238</v>
      </c>
      <c r="C39" s="55" t="s">
        <v>244</v>
      </c>
      <c r="D39" s="57" t="s">
        <v>297</v>
      </c>
      <c r="J39" s="50"/>
    </row>
    <row r="40" spans="1:36" x14ac:dyDescent="0.2">
      <c r="A40" s="121">
        <v>5</v>
      </c>
      <c r="B40" s="122" t="s">
        <v>231</v>
      </c>
      <c r="C40" s="123"/>
      <c r="D40" s="123"/>
      <c r="J40" s="50"/>
    </row>
    <row r="41" spans="1:36" ht="25.5" x14ac:dyDescent="0.2">
      <c r="A41" s="121"/>
      <c r="B41" s="55" t="s">
        <v>235</v>
      </c>
      <c r="C41" s="55" t="s">
        <v>242</v>
      </c>
      <c r="D41" s="55" t="s">
        <v>243</v>
      </c>
      <c r="J41" s="50"/>
    </row>
    <row r="42" spans="1:36" s="56" customFormat="1" x14ac:dyDescent="0.2">
      <c r="A42" s="121">
        <v>6</v>
      </c>
      <c r="B42" s="122" t="s">
        <v>65</v>
      </c>
      <c r="C42" s="123"/>
      <c r="D42" s="123"/>
      <c r="E42" s="51"/>
      <c r="F42" s="51"/>
      <c r="G42" s="51"/>
      <c r="H42" s="51"/>
      <c r="I42" s="51"/>
      <c r="J42" s="50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</row>
    <row r="43" spans="1:36" ht="25.5" x14ac:dyDescent="0.2">
      <c r="A43" s="121"/>
      <c r="B43" s="55" t="s">
        <v>237</v>
      </c>
      <c r="C43" s="55" t="s">
        <v>244</v>
      </c>
      <c r="D43" s="55" t="s">
        <v>243</v>
      </c>
      <c r="J43" s="50"/>
    </row>
    <row r="44" spans="1:36" ht="25.5" x14ac:dyDescent="0.2">
      <c r="A44" s="121"/>
      <c r="B44" s="55" t="s">
        <v>239</v>
      </c>
      <c r="C44" s="55" t="s">
        <v>244</v>
      </c>
      <c r="D44" s="57" t="s">
        <v>94</v>
      </c>
      <c r="J44" s="50"/>
    </row>
    <row r="45" spans="1:36" s="56" customFormat="1" ht="21.75" customHeight="1" x14ac:dyDescent="0.2">
      <c r="A45" s="121">
        <v>7</v>
      </c>
      <c r="B45" s="122" t="s">
        <v>230</v>
      </c>
      <c r="C45" s="123"/>
      <c r="D45" s="123"/>
      <c r="E45" s="51"/>
      <c r="F45" s="51"/>
      <c r="G45" s="51"/>
      <c r="H45" s="51"/>
      <c r="I45" s="51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</row>
    <row r="46" spans="1:36" ht="25.5" x14ac:dyDescent="0.2">
      <c r="A46" s="121"/>
      <c r="B46" s="55" t="s">
        <v>233</v>
      </c>
      <c r="C46" s="55" t="s">
        <v>244</v>
      </c>
      <c r="D46" s="57" t="s">
        <v>94</v>
      </c>
      <c r="J46" s="50"/>
    </row>
    <row r="47" spans="1:36" s="56" customFormat="1" ht="21.75" customHeight="1" x14ac:dyDescent="0.2">
      <c r="A47" s="121">
        <v>8</v>
      </c>
      <c r="B47" s="122" t="s">
        <v>232</v>
      </c>
      <c r="C47" s="123"/>
      <c r="D47" s="123"/>
      <c r="E47" s="51"/>
      <c r="F47" s="51"/>
      <c r="G47" s="51"/>
      <c r="H47" s="51"/>
      <c r="I47" s="51"/>
      <c r="J47" s="50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</row>
    <row r="48" spans="1:36" ht="25.5" x14ac:dyDescent="0.2">
      <c r="A48" s="121"/>
      <c r="B48" s="55" t="s">
        <v>233</v>
      </c>
      <c r="C48" s="55" t="s">
        <v>242</v>
      </c>
      <c r="D48" s="55" t="s">
        <v>243</v>
      </c>
      <c r="J48" s="50"/>
    </row>
    <row r="49" spans="1:10" x14ac:dyDescent="0.2">
      <c r="A49" s="58"/>
      <c r="B49" s="51"/>
      <c r="J49" s="50"/>
    </row>
    <row r="50" spans="1:10" x14ac:dyDescent="0.2">
      <c r="A50" s="58"/>
      <c r="B50" s="51"/>
      <c r="J50" s="50"/>
    </row>
    <row r="51" spans="1:10" x14ac:dyDescent="0.2">
      <c r="A51" s="58"/>
      <c r="B51" s="51"/>
      <c r="J51" s="50"/>
    </row>
    <row r="52" spans="1:10" x14ac:dyDescent="0.2">
      <c r="A52" s="58"/>
      <c r="B52" s="51"/>
      <c r="J52" s="50"/>
    </row>
    <row r="53" spans="1:10" x14ac:dyDescent="0.2">
      <c r="A53" s="58"/>
      <c r="B53" s="51"/>
      <c r="J53" s="50"/>
    </row>
    <row r="54" spans="1:10" x14ac:dyDescent="0.2">
      <c r="A54" s="58"/>
      <c r="B54" s="51"/>
      <c r="J54" s="50"/>
    </row>
    <row r="55" spans="1:10" x14ac:dyDescent="0.2">
      <c r="A55" s="58"/>
      <c r="B55" s="51"/>
      <c r="J55" s="50"/>
    </row>
    <row r="56" spans="1:10" x14ac:dyDescent="0.2">
      <c r="A56" s="58"/>
      <c r="B56" s="51"/>
    </row>
    <row r="57" spans="1:10" x14ac:dyDescent="0.2">
      <c r="A57" s="58"/>
      <c r="B57" s="51"/>
    </row>
    <row r="58" spans="1:10" x14ac:dyDescent="0.2">
      <c r="A58" s="58"/>
      <c r="B58" s="51"/>
    </row>
    <row r="59" spans="1:10" x14ac:dyDescent="0.2">
      <c r="A59" s="58"/>
      <c r="B59" s="51"/>
    </row>
    <row r="60" spans="1:10" x14ac:dyDescent="0.2">
      <c r="A60" s="58"/>
      <c r="B60" s="51"/>
    </row>
    <row r="61" spans="1:10" x14ac:dyDescent="0.2">
      <c r="A61" s="58"/>
      <c r="B61" s="51"/>
    </row>
    <row r="62" spans="1:10" x14ac:dyDescent="0.2">
      <c r="A62" s="58"/>
      <c r="B62" s="51"/>
    </row>
    <row r="63" spans="1:10" x14ac:dyDescent="0.2">
      <c r="A63" s="58"/>
      <c r="B63" s="51"/>
    </row>
    <row r="64" spans="1:10" x14ac:dyDescent="0.2">
      <c r="A64" s="58"/>
      <c r="B64" s="51"/>
    </row>
    <row r="65" spans="1:2" x14ac:dyDescent="0.2">
      <c r="A65" s="58"/>
      <c r="B65" s="51"/>
    </row>
    <row r="66" spans="1:2" x14ac:dyDescent="0.2">
      <c r="A66" s="58"/>
      <c r="B66" s="51"/>
    </row>
    <row r="67" spans="1:2" x14ac:dyDescent="0.2">
      <c r="A67" s="58"/>
      <c r="B67" s="51"/>
    </row>
    <row r="68" spans="1:2" x14ac:dyDescent="0.2">
      <c r="A68" s="58"/>
      <c r="B68" s="51"/>
    </row>
    <row r="69" spans="1:2" x14ac:dyDescent="0.2">
      <c r="A69" s="58"/>
      <c r="B69" s="51"/>
    </row>
    <row r="70" spans="1:2" x14ac:dyDescent="0.2">
      <c r="A70" s="58"/>
      <c r="B70" s="51"/>
    </row>
    <row r="71" spans="1:2" x14ac:dyDescent="0.2">
      <c r="A71" s="58"/>
      <c r="B71" s="51"/>
    </row>
    <row r="72" spans="1:2" x14ac:dyDescent="0.2">
      <c r="A72" s="58"/>
      <c r="B72" s="51"/>
    </row>
    <row r="73" spans="1:2" x14ac:dyDescent="0.2">
      <c r="A73" s="58"/>
      <c r="B73" s="51"/>
    </row>
    <row r="74" spans="1:2" x14ac:dyDescent="0.2">
      <c r="A74" s="58"/>
      <c r="B74" s="51"/>
    </row>
    <row r="75" spans="1:2" x14ac:dyDescent="0.2">
      <c r="A75" s="58"/>
      <c r="B75" s="51"/>
    </row>
    <row r="76" spans="1:2" x14ac:dyDescent="0.2">
      <c r="A76" s="58"/>
      <c r="B76" s="51"/>
    </row>
    <row r="77" spans="1:2" x14ac:dyDescent="0.2">
      <c r="A77" s="58"/>
      <c r="B77" s="51"/>
    </row>
    <row r="78" spans="1:2" x14ac:dyDescent="0.2">
      <c r="A78" s="58"/>
      <c r="B78" s="51"/>
    </row>
    <row r="79" spans="1:2" x14ac:dyDescent="0.2">
      <c r="A79" s="58"/>
      <c r="B79" s="51"/>
    </row>
    <row r="80" spans="1:2" x14ac:dyDescent="0.2">
      <c r="A80" s="58"/>
      <c r="B80" s="51"/>
    </row>
    <row r="81" spans="1:2" x14ac:dyDescent="0.2">
      <c r="A81" s="58"/>
      <c r="B81" s="51"/>
    </row>
    <row r="82" spans="1:2" x14ac:dyDescent="0.2">
      <c r="A82" s="58"/>
      <c r="B82" s="51"/>
    </row>
    <row r="83" spans="1:2" x14ac:dyDescent="0.2">
      <c r="A83" s="58"/>
      <c r="B83" s="51"/>
    </row>
    <row r="84" spans="1:2" x14ac:dyDescent="0.2">
      <c r="A84" s="58"/>
      <c r="B84" s="51"/>
    </row>
    <row r="85" spans="1:2" x14ac:dyDescent="0.2">
      <c r="A85" s="58"/>
      <c r="B85" s="51"/>
    </row>
    <row r="86" spans="1:2" x14ac:dyDescent="0.2">
      <c r="A86" s="58"/>
      <c r="B86" s="51"/>
    </row>
    <row r="87" spans="1:2" x14ac:dyDescent="0.2">
      <c r="A87" s="58"/>
      <c r="B87" s="51"/>
    </row>
    <row r="88" spans="1:2" x14ac:dyDescent="0.2">
      <c r="A88" s="58"/>
      <c r="B88" s="51"/>
    </row>
    <row r="89" spans="1:2" x14ac:dyDescent="0.2">
      <c r="A89" s="58"/>
      <c r="B89" s="51"/>
    </row>
    <row r="90" spans="1:2" x14ac:dyDescent="0.2">
      <c r="A90" s="58"/>
      <c r="B90" s="51"/>
    </row>
    <row r="91" spans="1:2" x14ac:dyDescent="0.2">
      <c r="A91" s="58"/>
      <c r="B91" s="51"/>
    </row>
    <row r="92" spans="1:2" x14ac:dyDescent="0.2">
      <c r="A92" s="58"/>
      <c r="B92" s="51"/>
    </row>
    <row r="93" spans="1:2" x14ac:dyDescent="0.2">
      <c r="A93" s="58"/>
      <c r="B93" s="51"/>
    </row>
    <row r="94" spans="1:2" x14ac:dyDescent="0.2">
      <c r="A94" s="58"/>
      <c r="B94" s="51"/>
    </row>
    <row r="95" spans="1:2" x14ac:dyDescent="0.2">
      <c r="A95" s="58"/>
      <c r="B95" s="51"/>
    </row>
    <row r="96" spans="1:2" x14ac:dyDescent="0.2">
      <c r="A96" s="58"/>
      <c r="B96" s="51"/>
    </row>
    <row r="97" spans="1:2" x14ac:dyDescent="0.2">
      <c r="A97" s="58"/>
      <c r="B97" s="51"/>
    </row>
    <row r="98" spans="1:2" x14ac:dyDescent="0.2">
      <c r="A98" s="58"/>
      <c r="B98" s="51"/>
    </row>
    <row r="99" spans="1:2" x14ac:dyDescent="0.2">
      <c r="A99" s="58"/>
      <c r="B99" s="51"/>
    </row>
    <row r="100" spans="1:2" x14ac:dyDescent="0.2">
      <c r="A100" s="58"/>
      <c r="B100" s="51"/>
    </row>
    <row r="101" spans="1:2" x14ac:dyDescent="0.2">
      <c r="A101" s="58"/>
      <c r="B101" s="51"/>
    </row>
    <row r="102" spans="1:2" x14ac:dyDescent="0.2">
      <c r="A102" s="58"/>
      <c r="B102" s="51"/>
    </row>
    <row r="103" spans="1:2" x14ac:dyDescent="0.2">
      <c r="A103" s="58"/>
      <c r="B103" s="51"/>
    </row>
    <row r="104" spans="1:2" x14ac:dyDescent="0.2">
      <c r="A104" s="58"/>
      <c r="B104" s="51"/>
    </row>
    <row r="105" spans="1:2" x14ac:dyDescent="0.2">
      <c r="A105" s="58"/>
      <c r="B105" s="51"/>
    </row>
    <row r="106" spans="1:2" x14ac:dyDescent="0.2">
      <c r="A106" s="58"/>
      <c r="B106" s="51"/>
    </row>
    <row r="107" spans="1:2" x14ac:dyDescent="0.2">
      <c r="A107" s="58"/>
      <c r="B107" s="51"/>
    </row>
    <row r="108" spans="1:2" x14ac:dyDescent="0.2">
      <c r="A108" s="58"/>
      <c r="B108" s="51"/>
    </row>
    <row r="109" spans="1:2" x14ac:dyDescent="0.2">
      <c r="A109" s="58"/>
      <c r="B109" s="51"/>
    </row>
    <row r="110" spans="1:2" x14ac:dyDescent="0.2">
      <c r="A110" s="58"/>
      <c r="B110" s="51"/>
    </row>
    <row r="111" spans="1:2" x14ac:dyDescent="0.2">
      <c r="A111" s="58"/>
      <c r="B111" s="51"/>
    </row>
    <row r="112" spans="1:2" x14ac:dyDescent="0.2">
      <c r="A112" s="58"/>
      <c r="B112" s="51"/>
    </row>
    <row r="113" spans="1:2" x14ac:dyDescent="0.2">
      <c r="A113" s="58"/>
      <c r="B113" s="51"/>
    </row>
    <row r="114" spans="1:2" x14ac:dyDescent="0.2">
      <c r="A114" s="58"/>
      <c r="B114" s="51"/>
    </row>
    <row r="115" spans="1:2" x14ac:dyDescent="0.2">
      <c r="A115" s="58"/>
      <c r="B115" s="51"/>
    </row>
    <row r="116" spans="1:2" x14ac:dyDescent="0.2">
      <c r="A116" s="58"/>
      <c r="B116" s="51"/>
    </row>
    <row r="117" spans="1:2" x14ac:dyDescent="0.2">
      <c r="A117" s="58"/>
      <c r="B117" s="51"/>
    </row>
    <row r="118" spans="1:2" x14ac:dyDescent="0.2">
      <c r="A118" s="58"/>
      <c r="B118" s="51"/>
    </row>
    <row r="119" spans="1:2" x14ac:dyDescent="0.2">
      <c r="A119" s="58"/>
      <c r="B119" s="51"/>
    </row>
    <row r="120" spans="1:2" x14ac:dyDescent="0.2">
      <c r="A120" s="58"/>
      <c r="B120" s="51"/>
    </row>
    <row r="121" spans="1:2" x14ac:dyDescent="0.2">
      <c r="A121" s="58"/>
      <c r="B121" s="51"/>
    </row>
    <row r="122" spans="1:2" x14ac:dyDescent="0.2">
      <c r="A122" s="58"/>
      <c r="B122" s="51"/>
    </row>
    <row r="123" spans="1:2" x14ac:dyDescent="0.2">
      <c r="A123" s="58"/>
      <c r="B123" s="51"/>
    </row>
    <row r="124" spans="1:2" x14ac:dyDescent="0.2">
      <c r="A124" s="58"/>
      <c r="B124" s="51"/>
    </row>
    <row r="125" spans="1:2" x14ac:dyDescent="0.2">
      <c r="A125" s="58"/>
      <c r="B125" s="51"/>
    </row>
    <row r="126" spans="1:2" x14ac:dyDescent="0.2">
      <c r="A126" s="58"/>
      <c r="B126" s="51"/>
    </row>
    <row r="127" spans="1:2" x14ac:dyDescent="0.2">
      <c r="A127" s="58"/>
      <c r="B127" s="51"/>
    </row>
    <row r="128" spans="1:2" x14ac:dyDescent="0.2">
      <c r="A128" s="58"/>
      <c r="B128" s="51"/>
    </row>
    <row r="129" spans="1:2" x14ac:dyDescent="0.2">
      <c r="A129" s="58"/>
      <c r="B129" s="51"/>
    </row>
    <row r="130" spans="1:2" x14ac:dyDescent="0.2">
      <c r="A130" s="58"/>
      <c r="B130" s="51"/>
    </row>
    <row r="131" spans="1:2" x14ac:dyDescent="0.2">
      <c r="A131" s="58"/>
      <c r="B131" s="51"/>
    </row>
    <row r="132" spans="1:2" x14ac:dyDescent="0.2">
      <c r="A132" s="58"/>
      <c r="B132" s="51"/>
    </row>
    <row r="133" spans="1:2" x14ac:dyDescent="0.2">
      <c r="A133" s="58"/>
      <c r="B133" s="51"/>
    </row>
    <row r="134" spans="1:2" x14ac:dyDescent="0.2">
      <c r="A134" s="58"/>
      <c r="B134" s="51"/>
    </row>
    <row r="135" spans="1:2" x14ac:dyDescent="0.2">
      <c r="A135" s="58"/>
      <c r="B135" s="51"/>
    </row>
    <row r="136" spans="1:2" x14ac:dyDescent="0.2">
      <c r="A136" s="58"/>
      <c r="B136" s="51"/>
    </row>
    <row r="137" spans="1:2" x14ac:dyDescent="0.2">
      <c r="A137" s="58"/>
      <c r="B137" s="51"/>
    </row>
    <row r="138" spans="1:2" x14ac:dyDescent="0.2">
      <c r="A138" s="58"/>
      <c r="B138" s="51"/>
    </row>
    <row r="139" spans="1:2" x14ac:dyDescent="0.2">
      <c r="A139" s="58"/>
      <c r="B139" s="51"/>
    </row>
    <row r="140" spans="1:2" x14ac:dyDescent="0.2">
      <c r="A140" s="58"/>
      <c r="B140" s="51"/>
    </row>
    <row r="141" spans="1:2" x14ac:dyDescent="0.2">
      <c r="A141" s="58"/>
      <c r="B141" s="51"/>
    </row>
    <row r="142" spans="1:2" x14ac:dyDescent="0.2">
      <c r="A142" s="58"/>
      <c r="B142" s="51"/>
    </row>
    <row r="143" spans="1:2" x14ac:dyDescent="0.2">
      <c r="A143" s="58"/>
      <c r="B143" s="51"/>
    </row>
    <row r="144" spans="1:2" x14ac:dyDescent="0.2">
      <c r="A144" s="58"/>
      <c r="B144" s="51"/>
    </row>
    <row r="145" spans="1:2" x14ac:dyDescent="0.2">
      <c r="A145" s="58"/>
      <c r="B145" s="51"/>
    </row>
    <row r="146" spans="1:2" x14ac:dyDescent="0.2">
      <c r="A146" s="58"/>
      <c r="B146" s="51"/>
    </row>
    <row r="147" spans="1:2" x14ac:dyDescent="0.2">
      <c r="A147" s="58"/>
      <c r="B147" s="51"/>
    </row>
    <row r="148" spans="1:2" x14ac:dyDescent="0.2">
      <c r="A148" s="58"/>
      <c r="B148" s="51"/>
    </row>
    <row r="149" spans="1:2" x14ac:dyDescent="0.2">
      <c r="A149" s="58"/>
      <c r="B149" s="51"/>
    </row>
    <row r="150" spans="1:2" x14ac:dyDescent="0.2">
      <c r="A150" s="58"/>
      <c r="B150" s="51"/>
    </row>
    <row r="151" spans="1:2" x14ac:dyDescent="0.2">
      <c r="A151" s="58"/>
      <c r="B151" s="51"/>
    </row>
    <row r="152" spans="1:2" x14ac:dyDescent="0.2">
      <c r="A152" s="58"/>
      <c r="B152" s="51"/>
    </row>
    <row r="153" spans="1:2" x14ac:dyDescent="0.2">
      <c r="A153" s="58"/>
      <c r="B153" s="51"/>
    </row>
    <row r="154" spans="1:2" x14ac:dyDescent="0.2">
      <c r="A154" s="58"/>
      <c r="B154" s="51"/>
    </row>
    <row r="155" spans="1:2" x14ac:dyDescent="0.2">
      <c r="A155" s="58"/>
      <c r="B155" s="51"/>
    </row>
    <row r="156" spans="1:2" x14ac:dyDescent="0.2">
      <c r="A156" s="58"/>
      <c r="B156" s="51"/>
    </row>
    <row r="157" spans="1:2" x14ac:dyDescent="0.2">
      <c r="A157" s="58"/>
      <c r="B157" s="51"/>
    </row>
    <row r="158" spans="1:2" x14ac:dyDescent="0.2">
      <c r="A158" s="58"/>
      <c r="B158" s="51"/>
    </row>
    <row r="159" spans="1:2" x14ac:dyDescent="0.2">
      <c r="A159" s="58"/>
      <c r="B159" s="51"/>
    </row>
    <row r="160" spans="1:2" x14ac:dyDescent="0.2">
      <c r="A160" s="58"/>
      <c r="B160" s="51"/>
    </row>
    <row r="161" spans="1:2" x14ac:dyDescent="0.2">
      <c r="A161" s="58"/>
      <c r="B161" s="51"/>
    </row>
    <row r="162" spans="1:2" x14ac:dyDescent="0.2">
      <c r="A162" s="58"/>
      <c r="B162" s="51"/>
    </row>
    <row r="163" spans="1:2" x14ac:dyDescent="0.2">
      <c r="A163" s="58"/>
      <c r="B163" s="51"/>
    </row>
    <row r="164" spans="1:2" x14ac:dyDescent="0.2">
      <c r="A164" s="58"/>
      <c r="B164" s="51"/>
    </row>
  </sheetData>
  <mergeCells count="16">
    <mergeCell ref="A1:D1"/>
    <mergeCell ref="B47:D47"/>
    <mergeCell ref="A47:A48"/>
    <mergeCell ref="A45:A46"/>
    <mergeCell ref="A37:A39"/>
    <mergeCell ref="A40:A41"/>
    <mergeCell ref="A42:A44"/>
    <mergeCell ref="B45:D45"/>
    <mergeCell ref="B42:D42"/>
    <mergeCell ref="B40:D40"/>
    <mergeCell ref="B37:D37"/>
    <mergeCell ref="B36:D36"/>
    <mergeCell ref="B3:D3"/>
    <mergeCell ref="B35:D35"/>
    <mergeCell ref="A3:A34"/>
    <mergeCell ref="C4:D3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Zakładka nr 1</vt:lpstr>
      <vt:lpstr>Zakładka nr 2</vt:lpstr>
      <vt:lpstr>Zakładka nr 3</vt:lpstr>
      <vt:lpstr>Zakłakda nr 4</vt:lpstr>
      <vt:lpstr>Zakładka nr 5</vt:lpstr>
    </vt:vector>
  </TitlesOfParts>
  <Manager>BartekP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PrzemekB</dc:creator>
  <cp:lastModifiedBy>admin</cp:lastModifiedBy>
  <cp:lastPrinted>2016-10-10T07:37:45Z</cp:lastPrinted>
  <dcterms:created xsi:type="dcterms:W3CDTF">2012-01-13T14:07:06Z</dcterms:created>
  <dcterms:modified xsi:type="dcterms:W3CDTF">2016-10-17T12:24:50Z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